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pivotTables/pivotTable1.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calcChain.xml" ContentType="application/vnd.openxmlformats-officedocument.spreadsheetml.calcChai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hidePivotFieldList="1" defaultThemeVersion="124226"/>
  <bookViews>
    <workbookView xWindow="240" yWindow="45" windowWidth="25875" windowHeight="15915" activeTab="3"/>
  </bookViews>
  <sheets>
    <sheet name="Sheet1" sheetId="1" r:id="rId1"/>
    <sheet name="Sheet2" sheetId="2" r:id="rId2"/>
    <sheet name="Sheet3" sheetId="3" r:id="rId3"/>
    <sheet name="Sheet4" sheetId="4" r:id="rId4"/>
  </sheets>
  <definedNames>
    <definedName name="_xlnm._FilterDatabase" localSheetId="1" hidden="1">Sheet2!$A$1:$C$1264</definedName>
    <definedName name="_xlnm._FilterDatabase" localSheetId="2" hidden="1">Sheet3!$A$1:$C$346</definedName>
    <definedName name="_xlnm.Print_Area" localSheetId="3">Sheet4!$A$1:$G$154</definedName>
  </definedNames>
  <calcPr calcId="124519"/>
  <pivotCaches>
    <pivotCache cacheId="0" r:id="rId5"/>
  </pivotCaches>
</workbook>
</file>

<file path=xl/calcChain.xml><?xml version="1.0" encoding="utf-8"?>
<calcChain xmlns="http://schemas.openxmlformats.org/spreadsheetml/2006/main">
  <c r="C107" i="4"/>
  <c r="D52"/>
  <c r="B145"/>
  <c r="B147"/>
  <c r="B131"/>
  <c r="B133"/>
  <c r="B134"/>
  <c r="B139"/>
  <c r="B132"/>
  <c r="B137"/>
  <c r="C111"/>
  <c r="F111" s="1"/>
  <c r="D107"/>
  <c r="D108"/>
  <c r="F108" s="1"/>
  <c r="C19"/>
  <c r="C18"/>
  <c r="C16"/>
  <c r="C32"/>
  <c r="C30"/>
  <c r="C27"/>
  <c r="C24"/>
  <c r="C23"/>
  <c r="C35"/>
  <c r="C34"/>
  <c r="C95"/>
  <c r="C97" s="1"/>
  <c r="F129"/>
  <c r="E115"/>
  <c r="F114"/>
  <c r="F113"/>
  <c r="F112"/>
  <c r="F110"/>
  <c r="F109"/>
  <c r="F102"/>
  <c r="F101"/>
  <c r="F100"/>
  <c r="F99"/>
  <c r="F98"/>
  <c r="E97"/>
  <c r="D97"/>
  <c r="B97"/>
  <c r="L96"/>
  <c r="F96"/>
  <c r="L95"/>
  <c r="C52"/>
  <c r="B52"/>
  <c r="B36"/>
  <c r="K84" i="3"/>
  <c r="K79"/>
  <c r="K70"/>
  <c r="K57"/>
  <c r="K49"/>
  <c r="K36"/>
  <c r="K27"/>
  <c r="K14"/>
  <c r="K11"/>
  <c r="K7"/>
  <c r="G88"/>
  <c r="G84"/>
  <c r="G79"/>
  <c r="G70"/>
  <c r="G57"/>
  <c r="G49"/>
  <c r="G36"/>
  <c r="G27"/>
  <c r="G14"/>
  <c r="G11"/>
  <c r="G7"/>
  <c r="B144" i="4" l="1"/>
  <c r="B150" s="1"/>
  <c r="E52" s="1"/>
  <c r="E36" s="1"/>
  <c r="B136"/>
  <c r="B142" s="1"/>
  <c r="D36" s="1"/>
  <c r="D115"/>
  <c r="C36"/>
  <c r="F107"/>
  <c r="F115" s="1"/>
  <c r="C115"/>
  <c r="F95"/>
  <c r="F97" s="1"/>
  <c r="B53"/>
  <c r="B103" s="1"/>
  <c r="E53" l="1"/>
  <c r="E103" s="1"/>
  <c r="E117" s="1"/>
  <c r="F36"/>
  <c r="F53" s="1"/>
  <c r="F52"/>
  <c r="D53"/>
  <c r="D103" s="1"/>
  <c r="D117" s="1"/>
  <c r="C53"/>
  <c r="C103" s="1"/>
  <c r="B129"/>
  <c r="D129" s="1"/>
  <c r="F103" l="1"/>
  <c r="F117" s="1"/>
  <c r="F122" s="1"/>
  <c r="J122" s="1"/>
  <c r="C117"/>
  <c r="E129"/>
  <c r="G129" s="1"/>
  <c r="G130" s="1"/>
</calcChain>
</file>

<file path=xl/sharedStrings.xml><?xml version="1.0" encoding="utf-8"?>
<sst xmlns="http://schemas.openxmlformats.org/spreadsheetml/2006/main" count="9903" uniqueCount="1352">
  <si>
    <t>Document</t>
  </si>
  <si>
    <t>Explicatii</t>
  </si>
  <si>
    <t>Co</t>
  </si>
  <si>
    <t>nt</t>
  </si>
  <si>
    <t>Val</t>
  </si>
  <si>
    <t>oare</t>
  </si>
  <si>
    <t>Gestiunea</t>
  </si>
  <si>
    <t/>
  </si>
  <si>
    <t>debitor</t>
  </si>
  <si>
    <t>creditor</t>
  </si>
  <si>
    <t>debit</t>
  </si>
  <si>
    <t>credit</t>
  </si>
  <si>
    <t>Dob1/01.08.2024</t>
  </si>
  <si>
    <t>Dobanda-&gt;TREZ-RO68TREZ6565069XXX001087/Incasari banca-</t>
  </si>
  <si>
    <t>5121.2</t>
  </si>
  <si>
    <t>766</t>
  </si>
  <si>
    <t>---- nedefinit ----</t>
  </si>
  <si>
    <t>Op12573/01.08.2024</t>
  </si>
  <si>
    <t>pe cont-&gt;BCR-RO17RNCB025902845072001/Incasari banca-</t>
  </si>
  <si>
    <t>5121.1</t>
  </si>
  <si>
    <t>438.02</t>
  </si>
  <si>
    <t>DOB1/01.08.2024</t>
  </si>
  <si>
    <t>Dobanda-&gt;BROM-RO11BRMA0999100055766363/Incasari banca-</t>
  </si>
  <si>
    <t>5121.3</t>
  </si>
  <si>
    <t>FV1/01.08.2024</t>
  </si>
  <si>
    <t>Virament-&gt;BTRL-RO82BTRLRONCRT0217439201/Incasari banca-</t>
  </si>
  <si>
    <t>5121.4</t>
  </si>
  <si>
    <t>581</t>
  </si>
  <si>
    <t>COM1/01.08.2024</t>
  </si>
  <si>
    <t>BROM-RO11BRMA0999100055766363-&gt;pe cont/Plati banca-</t>
  </si>
  <si>
    <t>627</t>
  </si>
  <si>
    <t>OP853/01.08.2024</t>
  </si>
  <si>
    <t>BTRL-RO82BTRLRONCRT0217439201-&gt;pe cont/Plati banca-</t>
  </si>
  <si>
    <t>4711</t>
  </si>
  <si>
    <t>COM2/01.08.2024</t>
  </si>
  <si>
    <t>BTRL-RO82BTRLRONCRT0217439201-&gt;pe cont/Plati banca-COM DIN DATA DE 25.07.2024</t>
  </si>
  <si>
    <t>BC.18025/01.08.2024</t>
  </si>
  <si>
    <t>ADMINISTRATIV-MATERIALE-Consum materiale-</t>
  </si>
  <si>
    <t>6021</t>
  </si>
  <si>
    <t>3021.2</t>
  </si>
  <si>
    <t>ADMINISTRATIV-MATERIALE</t>
  </si>
  <si>
    <t>BC.18026/01.08.2024</t>
  </si>
  <si>
    <t>COLOANA  AUTO-Consum materiale-</t>
  </si>
  <si>
    <t>3021.1</t>
  </si>
  <si>
    <t>COLOANA  AUTO</t>
  </si>
  <si>
    <t>BC.18027/01.08.2024</t>
  </si>
  <si>
    <t>DISPECERAT-Consum materiale-</t>
  </si>
  <si>
    <t>DISPECERAT</t>
  </si>
  <si>
    <t>BC.18028/01.08.2024</t>
  </si>
  <si>
    <t>34TUV-Consum materiale-</t>
  </si>
  <si>
    <t>6024</t>
  </si>
  <si>
    <t>3024</t>
  </si>
  <si>
    <t>34TUV</t>
  </si>
  <si>
    <t>BC.2670/01.08.2024</t>
  </si>
  <si>
    <t>VS 503-Consum materiale-CORECTIE BON CONSUM 18000 / IULIE</t>
  </si>
  <si>
    <t>6022</t>
  </si>
  <si>
    <t>3022</t>
  </si>
  <si>
    <t>VS 503</t>
  </si>
  <si>
    <t>CH5246/01.08.2024</t>
  </si>
  <si>
    <t>BICO INDUSTRIES S.A.-&gt;CASSA-CASIERIE/Incasari casa-</t>
  </si>
  <si>
    <t>5311</t>
  </si>
  <si>
    <t>4111</t>
  </si>
  <si>
    <t>CH5147/01.08.2024</t>
  </si>
  <si>
    <t>ZONE-GAZ SRL-&gt;CASSA-CASIERIE/Incasari casa-</t>
  </si>
  <si>
    <t>CH5248/01.08.2024</t>
  </si>
  <si>
    <t>COMIDA RICA MAR S.R.L.-&gt;CASSA-CASIERIE/Incasari casa-</t>
  </si>
  <si>
    <t>FV2959/01.08.2024</t>
  </si>
  <si>
    <t>CASSA-CASIERIE-&gt;Virament/Plati casa-</t>
  </si>
  <si>
    <t>CH8452/01.08.2024</t>
  </si>
  <si>
    <t>CASSA-CASIERIE-&gt;AUGSBURG INTERNATIONAL/Plati casa-</t>
  </si>
  <si>
    <t>401</t>
  </si>
  <si>
    <t>PV403/01.08.2024</t>
  </si>
  <si>
    <t>Comp. parteneri-JYSK ROMANIA SRL&lt;&gt;JYSK ROMANIA SRL</t>
  </si>
  <si>
    <t>409.01</t>
  </si>
  <si>
    <t>F.33647576/01.08.2024</t>
  </si>
  <si>
    <t>AUGSBURG INTERNATIONAL-Intrari articole-</t>
  </si>
  <si>
    <t>.DEPOZIT 91</t>
  </si>
  <si>
    <t>F.104340/01.08.2024</t>
  </si>
  <si>
    <t>BAMPRESS SRL-Intrari articole-</t>
  </si>
  <si>
    <t>F.446820/01.08.2024</t>
  </si>
  <si>
    <t>ADRIAN TRANS SRL-Cheltuieli-</t>
  </si>
  <si>
    <t>628</t>
  </si>
  <si>
    <t>06 KJD</t>
  </si>
  <si>
    <t>AUGSBURG INTERNATIONAL-TVA deductibil-</t>
  </si>
  <si>
    <t>4426</t>
  </si>
  <si>
    <t>BAMPRESS SRL-TVA deductibil-</t>
  </si>
  <si>
    <t>ADRIAN TRANS SRL-TVA deductibil-</t>
  </si>
  <si>
    <t>32TUV</t>
  </si>
  <si>
    <t>F.TRURB9956/01.08.2024</t>
  </si>
  <si>
    <t>PRIMARIA MUNICIPIUL VASLUI-Facturare avize-AE:12073, 12084</t>
  </si>
  <si>
    <t>418</t>
  </si>
  <si>
    <t>4428</t>
  </si>
  <si>
    <t>4427</t>
  </si>
  <si>
    <t>F.TRURB12089/01.08.2024</t>
  </si>
  <si>
    <t>ZONE-GAZ SRL-Iesiri facturi-</t>
  </si>
  <si>
    <t>704.2</t>
  </si>
  <si>
    <t>F.TRURB12090/01.08.2024</t>
  </si>
  <si>
    <t>BICO INDUSTRIES S.A.-Iesiri facturi-</t>
  </si>
  <si>
    <t>F.TRURB12091/01.08.2024</t>
  </si>
  <si>
    <t>COMIDA RICA MAR S.R.L.-Iesiri facturi-</t>
  </si>
  <si>
    <t>ZONE-GAZ SRL-TVA colectat-</t>
  </si>
  <si>
    <t>BICO INDUSTRIES S.A.-TVA colectat-</t>
  </si>
  <si>
    <t>COMIDA RICA MAR S.R.L.-TVA colectat-</t>
  </si>
  <si>
    <t>NC1</t>
  </si>
  <si>
    <t>/</t>
  </si>
  <si>
    <t>472</t>
  </si>
  <si>
    <t>NC2</t>
  </si>
  <si>
    <t>635</t>
  </si>
  <si>
    <t>4466</t>
  </si>
  <si>
    <t>DEC39/02.08.2024</t>
  </si>
  <si>
    <t>Grosu Victor-&gt;BADELMAD S.R.L./Justif. avansuri-</t>
  </si>
  <si>
    <t>542</t>
  </si>
  <si>
    <t>Grosu Victor-&gt;PIXELART SRL/Justif. avansuri-</t>
  </si>
  <si>
    <t>Grosu Victor-&gt;APIMUNT SRL/Justif. avansuri-</t>
  </si>
  <si>
    <t>Grosu Victor-&gt;PIAR SRL/Justif. avansuri-</t>
  </si>
  <si>
    <t>Grosu Victor-&gt;URGENT-SERV SRL/Justif. avansuri-</t>
  </si>
  <si>
    <t>Op1/02.08.2024</t>
  </si>
  <si>
    <t>AUTOHABA S.R.L.-&gt;BCR-RO17RNCB025902845072001/Incasari banca-</t>
  </si>
  <si>
    <t>OP854/02.08.2024</t>
  </si>
  <si>
    <t>4715</t>
  </si>
  <si>
    <t>AUTOHABA S.R.L.-&gt;BCR-RO17RNCB025902845072001/Plati banca-</t>
  </si>
  <si>
    <t>OP453/02.08.2024</t>
  </si>
  <si>
    <t>BIBI-VENDING SRL-&gt;BTRL-RO82BTRLRONCRT0217439201/Incasari banca-</t>
  </si>
  <si>
    <t>BC.18029/02.08.2024</t>
  </si>
  <si>
    <t>35TUV-Consum materiale-</t>
  </si>
  <si>
    <t>35TUV</t>
  </si>
  <si>
    <t>BC.18030/02.08.2024</t>
  </si>
  <si>
    <t>06 VGP-Consum materiale-</t>
  </si>
  <si>
    <t>06 VGP</t>
  </si>
  <si>
    <t>BC.18031/02.08.2024</t>
  </si>
  <si>
    <t>ATELIER-Consum materiale-</t>
  </si>
  <si>
    <t>ATELIER</t>
  </si>
  <si>
    <t>BC.18032/02.08.2024</t>
  </si>
  <si>
    <t>.DEPOZIT 91-Consum materiale-</t>
  </si>
  <si>
    <t>BC.18033/02.08.2024</t>
  </si>
  <si>
    <t>06 VGW-Consum materiale-</t>
  </si>
  <si>
    <t>06 VGW</t>
  </si>
  <si>
    <t>BC.18034/02.08.2024</t>
  </si>
  <si>
    <t>06 GJR-Consum materiale-</t>
  </si>
  <si>
    <t>06 GJR</t>
  </si>
  <si>
    <t>BC.18035/02.08.2024</t>
  </si>
  <si>
    <t>06 VGU-Consum materiale-</t>
  </si>
  <si>
    <t>06 VGU</t>
  </si>
  <si>
    <t>BC.18036/02.08.2024</t>
  </si>
  <si>
    <t>06 VGY-Consum materiale-</t>
  </si>
  <si>
    <t>06 VGY</t>
  </si>
  <si>
    <t>BC.18037/02.08.2024</t>
  </si>
  <si>
    <t>06 VGZ-Consum materiale-</t>
  </si>
  <si>
    <t>06 VGZ</t>
  </si>
  <si>
    <t>BC.18038/02.08.2024</t>
  </si>
  <si>
    <t>BC.18039/02.08.2024</t>
  </si>
  <si>
    <t>CH5249/02.08.2024</t>
  </si>
  <si>
    <t>CH5250/02.08.2024</t>
  </si>
  <si>
    <t>pe cont-&gt;CASSA-CASIERIE/Incasari casa-</t>
  </si>
  <si>
    <t>CH5251/02.08.2024</t>
  </si>
  <si>
    <t>CH5253/02.08.2024</t>
  </si>
  <si>
    <t>704.3</t>
  </si>
  <si>
    <t>CH7533/02.08.2024</t>
  </si>
  <si>
    <t>CASSA-CASIERIE-&gt;COMPANIA NATIONALA POSTA ROMANA S.A./Plati casa-</t>
  </si>
  <si>
    <t>DP95/02.08.2024</t>
  </si>
  <si>
    <t>CASSA-CASIERIE-&gt;Grosu Victor/Plati casa-</t>
  </si>
  <si>
    <t>CH5252/02.08.2024</t>
  </si>
  <si>
    <t>704.1</t>
  </si>
  <si>
    <t>CASSA-CASIERIE-&gt;A.R.R/Plati casa-</t>
  </si>
  <si>
    <t>PV397/02.08.2024</t>
  </si>
  <si>
    <t>Comp. parteneri----- nedefinit ----&lt;&gt;DIRECTIA DE ASISTENTA SOCIALA</t>
  </si>
  <si>
    <t>4451</t>
  </si>
  <si>
    <t>F.812378/02.08.2024</t>
  </si>
  <si>
    <t>BADELMAD S.R.L.-Intrari articole-</t>
  </si>
  <si>
    <t>F.7533/02.08.2024</t>
  </si>
  <si>
    <t>COMPANIA NATIONALA POSTA ROMANA S.A.-Cheltuieli-</t>
  </si>
  <si>
    <t>626</t>
  </si>
  <si>
    <t>Contabilitate</t>
  </si>
  <si>
    <t>F.61819/02.08.2024</t>
  </si>
  <si>
    <t>ISYS PROFESSIONAL SRL-Cheltuieli-</t>
  </si>
  <si>
    <t>BADELMAD S.R.L.-TVA deductibil-</t>
  </si>
  <si>
    <t>ISYS PROFESSIONAL SRL-TVA deductibil-</t>
  </si>
  <si>
    <t>F.TRURB9957/02.08.2024</t>
  </si>
  <si>
    <t>DIRECTIA DE ASISTENTA SOCIALA-Facturare avize-AE:12093</t>
  </si>
  <si>
    <t>F.TRURB12092/02.08.2024</t>
  </si>
  <si>
    <t>Op855/05.08.2024</t>
  </si>
  <si>
    <t>BCR-RO17RNCB025902845072001-&gt;R.C.S.&amp; R.D.S/Plati banca-</t>
  </si>
  <si>
    <t>BC.18040/05.08.2024</t>
  </si>
  <si>
    <t>06 VGV-Consum materiale-</t>
  </si>
  <si>
    <t>06 VGV</t>
  </si>
  <si>
    <t>BC.18041/05.08.2024</t>
  </si>
  <si>
    <t>06 KJD-Consum materiale-</t>
  </si>
  <si>
    <t>CH5254/05.08.2024</t>
  </si>
  <si>
    <t>pe cont-&gt;CASSA-CASIERIE/Incasari casa-INCASARE CRIRILA CRISTIAN CF REFERAT 1648</t>
  </si>
  <si>
    <t>CH5255/05.08.2024</t>
  </si>
  <si>
    <t>CH5256/05.08.2024</t>
  </si>
  <si>
    <t>CH5257/05.08.2024</t>
  </si>
  <si>
    <t>CH8816/05.08.2024</t>
  </si>
  <si>
    <t>CASSA-CASIERIE-&gt;CARGUS INTER./Plati casa-</t>
  </si>
  <si>
    <t>F.17382/02.08.2024</t>
  </si>
  <si>
    <t>GUTENBERG SRL-Intrari articole-</t>
  </si>
  <si>
    <t>F.8816/05.08.2024</t>
  </si>
  <si>
    <t>CARGUS INTER.-Cheltuieli-</t>
  </si>
  <si>
    <t>F.5074/05.08.2024</t>
  </si>
  <si>
    <t>ALARMTEL SRL-Cheltuieli-</t>
  </si>
  <si>
    <t>F.78105/05.08.2024</t>
  </si>
  <si>
    <t>E.ON ENERGIE ROMANIA SA-Cheltuieli-</t>
  </si>
  <si>
    <t>605.1</t>
  </si>
  <si>
    <t>GUTENBERG SRL-TVA deductibil-</t>
  </si>
  <si>
    <t>CARGUS INTER.-TVA deductibil-</t>
  </si>
  <si>
    <t>ALARMTEL SRL-TVA deductibil-</t>
  </si>
  <si>
    <t>E.ON ENERGIE ROMANIA SA-TVA deductibil-</t>
  </si>
  <si>
    <t>607</t>
  </si>
  <si>
    <t>F.TRURB9958/05.08.2024</t>
  </si>
  <si>
    <t>PRIMARIA MUNICIPIUL VASLUI-Facturare avize-AE:12095</t>
  </si>
  <si>
    <t>NT.NT17083/05.08.2024</t>
  </si>
  <si>
    <t>TESA-Transfer gest-</t>
  </si>
  <si>
    <t>603</t>
  </si>
  <si>
    <t>303</t>
  </si>
  <si>
    <t>TESA</t>
  </si>
  <si>
    <t>803.9</t>
  </si>
  <si>
    <t>999</t>
  </si>
  <si>
    <t>OP497/06.08.2024</t>
  </si>
  <si>
    <t>CONFECTII SA-&gt;BTRL-RO82BTRLRONCRT0217439201/Incasari banca-</t>
  </si>
  <si>
    <t>OP447/06.08.2024</t>
  </si>
  <si>
    <t>BADOTHERM A.M.C.-&gt;BTRL-RO82BTRLRONCRT0217439201/Incasari banca-</t>
  </si>
  <si>
    <t>BC.18042/06.08.2024</t>
  </si>
  <si>
    <t>06 KJE-Consum materiale-</t>
  </si>
  <si>
    <t>06 KJE</t>
  </si>
  <si>
    <t>CH5258/06.08.2024</t>
  </si>
  <si>
    <t>CH5259/06.08.2024</t>
  </si>
  <si>
    <t>BF58/06.08.2024</t>
  </si>
  <si>
    <t>CASSA-CASIERIE-&gt;DEDEMAN SRL/Plati casa-</t>
  </si>
  <si>
    <t>F.58/06.08.2024</t>
  </si>
  <si>
    <t>DEDEMAN SRL-Intrari articole-</t>
  </si>
  <si>
    <t>F.428600/05.08.2024</t>
  </si>
  <si>
    <t>BIG SRL-Intrari articole-</t>
  </si>
  <si>
    <t>F.80173/06.08.2024</t>
  </si>
  <si>
    <t>CELESTA SRL-Cheltuieli-</t>
  </si>
  <si>
    <t>F.80168/06.08.2024</t>
  </si>
  <si>
    <t>F.8440/06.08.2024</t>
  </si>
  <si>
    <t>R.C.S.&amp; R.D.S-Cheltuieli-</t>
  </si>
  <si>
    <t>F.742549/06.08.2024</t>
  </si>
  <si>
    <t>DEDEMAN SRL-TVA deductibil-</t>
  </si>
  <si>
    <t>BIG SRL-TVA deductibil-</t>
  </si>
  <si>
    <t>CELESTA SRL-TVA deductibil-</t>
  </si>
  <si>
    <t>R.C.S.&amp; R.D.S-TVA deductibil-</t>
  </si>
  <si>
    <t>F.TRURB12096/06.08.2024</t>
  </si>
  <si>
    <t>RECUMED SRL-Iesiri facturi-</t>
  </si>
  <si>
    <t>RECUMED SRL-TVA colectat-</t>
  </si>
  <si>
    <t>NT.NT17089/06.08.2024</t>
  </si>
  <si>
    <t>.CASIERIE 49-Transfer gest-</t>
  </si>
  <si>
    <t>.CASIERIE 49</t>
  </si>
  <si>
    <t>803.8</t>
  </si>
  <si>
    <t>OP2771/07.08.2024</t>
  </si>
  <si>
    <t>pe cont-&gt;TREZ-RO69TREZ6565070XXX001213/Incasari banca-</t>
  </si>
  <si>
    <t>4452</t>
  </si>
  <si>
    <t>FV1/07.08.2024</t>
  </si>
  <si>
    <t>BC.18043/07.08.2024</t>
  </si>
  <si>
    <t>BC.18044/07.08.2024</t>
  </si>
  <si>
    <t>BC.18045/07.08.2024</t>
  </si>
  <si>
    <t>BC.18046/07.08.2024</t>
  </si>
  <si>
    <t>CH5260/07.08.2024</t>
  </si>
  <si>
    <t>RECUMED SRL-&gt;CASSA-CASIERIE/Incasari casa-</t>
  </si>
  <si>
    <t>CH5261/07.08.2024</t>
  </si>
  <si>
    <t>CH5262/07.08.2024</t>
  </si>
  <si>
    <t>XENECOZ SRL-&gt;CASSA-CASIERIE/Incasari casa-</t>
  </si>
  <si>
    <t>CH5263/07.08.2024</t>
  </si>
  <si>
    <t>CH5264/07.08.2024</t>
  </si>
  <si>
    <t>CH5265/07.08.2024</t>
  </si>
  <si>
    <t>FV2111/07.08.2024</t>
  </si>
  <si>
    <t>F.33680490/07.08.2024</t>
  </si>
  <si>
    <t>F.57534/07.08.2024</t>
  </si>
  <si>
    <t>RADICAL GRUP SRL-Intrari articole-</t>
  </si>
  <si>
    <t>F.610404/07.08.2024</t>
  </si>
  <si>
    <t>TUMAROM S.R.L.-Intrari articole-</t>
  </si>
  <si>
    <t>F.455217/07.08.2024</t>
  </si>
  <si>
    <t>AUROCOR S.R.L.-Intrari articole-</t>
  </si>
  <si>
    <t>F.3883560/07.08.2024</t>
  </si>
  <si>
    <t>A.R.R-Cheltuieli-</t>
  </si>
  <si>
    <t>F.747085/07.08.2024</t>
  </si>
  <si>
    <t>RADICAL GRUP SRL-TVA deductibil-</t>
  </si>
  <si>
    <t>TUMAROM S.R.L.-TVA deductibil-</t>
  </si>
  <si>
    <t>AUROCOR S.R.L.-TVA deductibil-</t>
  </si>
  <si>
    <t>F.TRURB12097/07.08.2024</t>
  </si>
  <si>
    <t>ANICOL SRL-Iesiri facturi-</t>
  </si>
  <si>
    <t>706</t>
  </si>
  <si>
    <t>F.TRURB12098/07.08.2024</t>
  </si>
  <si>
    <t>EMITRANS COST.SRL-Iesiri facturi-</t>
  </si>
  <si>
    <t>F.TRURB12099/07.08.2024</t>
  </si>
  <si>
    <t>XENECOZ SRL-Iesiri facturi-</t>
  </si>
  <si>
    <t>ANICOL SRL-TVA colectat-</t>
  </si>
  <si>
    <t>EMITRANS COST.SRL-TVA colectat-</t>
  </si>
  <si>
    <t>XENECOZ SRL-TVA colectat-</t>
  </si>
  <si>
    <t>OP2781/08.08.2024</t>
  </si>
  <si>
    <t>4453</t>
  </si>
  <si>
    <t>OP348/08.08.2024</t>
  </si>
  <si>
    <t>L.C.L. ROMANIA-&gt;BROM-RO11BRMA0999100055766363/Incasari banca-</t>
  </si>
  <si>
    <t>OP221/08.08.2024</t>
  </si>
  <si>
    <t>ANICOL SRL-&gt;BTRL-RO82BTRLRONCRT0217439201/Incasari banca-</t>
  </si>
  <si>
    <t>OP856/08.08.2024</t>
  </si>
  <si>
    <t>TREZ-RO69TREZ6565070XXX001213-&gt;Virament/Plati banca-</t>
  </si>
  <si>
    <t>OP222/08.08.2024</t>
  </si>
  <si>
    <t>EMITRANS COST.SRL-&gt;BTRL-RO82BTRLRONCRT0217439201/Incasari banca-</t>
  </si>
  <si>
    <t>EMITRANS COST.SRL-&gt;BTRL-RO82BTRLRONCRT0217439201/Plati banca-</t>
  </si>
  <si>
    <t>OP859/08.08.2024</t>
  </si>
  <si>
    <t>TREZ-RO69TREZ6565070XXX001213-&gt;pe cont/Plati banca-</t>
  </si>
  <si>
    <t>448.03</t>
  </si>
  <si>
    <t>OP8/08.08.2024</t>
  </si>
  <si>
    <t>UNCHIUL HAM TRANS S.R.L.-&gt;BTRL-RO82BTRLRONCRT0217439201/Incasari banca-</t>
  </si>
  <si>
    <t>OP861/08.08.2024</t>
  </si>
  <si>
    <t>441</t>
  </si>
  <si>
    <t>OP860/08.08.2024</t>
  </si>
  <si>
    <t>4316</t>
  </si>
  <si>
    <t>OP857/08.08.2024</t>
  </si>
  <si>
    <t>OP858/08.08.2024</t>
  </si>
  <si>
    <t>BC.18047/08.08.2024</t>
  </si>
  <si>
    <t>BC.18048/08.08.2024</t>
  </si>
  <si>
    <t>06 VGX-Consum materiale-</t>
  </si>
  <si>
    <t>06 VGX</t>
  </si>
  <si>
    <t>BC.18049/08.08.2024</t>
  </si>
  <si>
    <t>BC.18050/08.08.2024</t>
  </si>
  <si>
    <t>06 GFH-Consum materiale-</t>
  </si>
  <si>
    <t>06 GFH</t>
  </si>
  <si>
    <t>BC.18051/08.08.2024</t>
  </si>
  <si>
    <t>TESA-Consum materiale-</t>
  </si>
  <si>
    <t>BC.18052/08.08.2024</t>
  </si>
  <si>
    <t>BC.18053/08.08.2024</t>
  </si>
  <si>
    <t>CH5266/08.08.2024</t>
  </si>
  <si>
    <t>BOJOAGA MIHAI ALIN-&gt;CASSA-CASIERIE/Incasari casa-</t>
  </si>
  <si>
    <t>419</t>
  </si>
  <si>
    <t>CH5267/08.08.2024</t>
  </si>
  <si>
    <t>CH5268/08.08.2024</t>
  </si>
  <si>
    <t>BF57/08.08.2024</t>
  </si>
  <si>
    <t>F.57/08.08.2024</t>
  </si>
  <si>
    <t>F.1/08.08.2024</t>
  </si>
  <si>
    <t>URGENT-SERV SRL-Intrari articole-</t>
  </si>
  <si>
    <t>F.59/08.08.2024</t>
  </si>
  <si>
    <t>F.3992/08.08.2024</t>
  </si>
  <si>
    <t>FINANCIAR URBAN SA-Cheltuieli-</t>
  </si>
  <si>
    <t>605.2</t>
  </si>
  <si>
    <t>F.2925/08.08.2024</t>
  </si>
  <si>
    <t>F.8846/08.08.2024</t>
  </si>
  <si>
    <t>F.3571/08.08.2024</t>
  </si>
  <si>
    <t>GROUPAMA ASIGURARI S.A.-</t>
  </si>
  <si>
    <t>4716</t>
  </si>
  <si>
    <t>URGENT-SERV SRL-TVA deductibil-</t>
  </si>
  <si>
    <t>FINANCIAR URBAN SA-TVA deductibil-</t>
  </si>
  <si>
    <t>COMPANIA NATIONALA POSTA ROMANA S.A.-TVA deductibil-</t>
  </si>
  <si>
    <t>F.TRURB12100/08.08.2024</t>
  </si>
  <si>
    <t>UNCHIUL HAM TRANS S.R.L.-Iesiri facturi-</t>
  </si>
  <si>
    <t>UNCHIUL HAM TRANS S.R.L.-TVA colectat-</t>
  </si>
  <si>
    <t>DEC40/09.08.2024</t>
  </si>
  <si>
    <t>Grosu Victor-&gt;DEDEMAN SRL/Justif. avansuri-</t>
  </si>
  <si>
    <t>Grosu Victor-&gt;COMPANIA NATIONALA POSTA ROMANA S.A./Justif. avansuri-</t>
  </si>
  <si>
    <t>Grosu Victor-&gt;BIG SRL/Justif. avansuri-</t>
  </si>
  <si>
    <t>Grosu Victor-&gt;AUROCOR S.R.L./Justif. avansuri-</t>
  </si>
  <si>
    <t>Grosu Victor-&gt;TUMAROM S.R.L./Justif. avansuri-</t>
  </si>
  <si>
    <t>Grosu Victor-&gt;RADICAL GRUP SRL/Justif. avansuri-</t>
  </si>
  <si>
    <t>Op856/09.08.2024</t>
  </si>
  <si>
    <t>Virament-&gt;BCR-RO17RNCB025902845072001/Incasari banca-</t>
  </si>
  <si>
    <t>OP858/09.08.2024</t>
  </si>
  <si>
    <t>Virament-&gt;BROM-RO11BRMA0999100055766363/Incasari banca-</t>
  </si>
  <si>
    <t>OP206/09.08.2024</t>
  </si>
  <si>
    <t>Virament-&gt;BCR-RO17RNCB025902845072001/Plati banca-</t>
  </si>
  <si>
    <t>Virament-&gt;BTRL-RO82BTRLRONCRT0217439201/Plati banca-</t>
  </si>
  <si>
    <t>OP862/09.08.2024</t>
  </si>
  <si>
    <t>TREZ-RO69TREZ6565070XXX001213-&gt;OSCAR DOWNSTREAM SRL/Plati banca-</t>
  </si>
  <si>
    <t>COM1/09.08.2024</t>
  </si>
  <si>
    <t>BCR-RO17RNCB025902845072001-&gt;pe cont/Plati banca-</t>
  </si>
  <si>
    <t>FV870/09.08.2024</t>
  </si>
  <si>
    <t>OP409/09.08.2024</t>
  </si>
  <si>
    <t>MISOLA EAST S.R.L.-&gt;BTRL-RO82BTRLRONCRT0217439201/Incasari banca-</t>
  </si>
  <si>
    <t>MISOLA EAST S.R.L.-&gt;BTRL-RO82BTRLRONCRT0217439201/Plati banca-</t>
  </si>
  <si>
    <t>BC.18054/09.08.2024</t>
  </si>
  <si>
    <t>BC.18055/09.08.2024</t>
  </si>
  <si>
    <t>BC.18056/09.08.2024</t>
  </si>
  <si>
    <t>BC.18057/09.08.2024</t>
  </si>
  <si>
    <t>CH5269/09.08.2024</t>
  </si>
  <si>
    <t>CH5270/09.08.2024</t>
  </si>
  <si>
    <t>CH5271/09.08.2024</t>
  </si>
  <si>
    <t>CH3722/09.08.2024</t>
  </si>
  <si>
    <t>DP96/09.08.2024</t>
  </si>
  <si>
    <t>CH3663/09.08.2024</t>
  </si>
  <si>
    <t>F.33699493/09.08.2024</t>
  </si>
  <si>
    <t>F.91/09.08.2024</t>
  </si>
  <si>
    <t>F.359/10.08.2024</t>
  </si>
  <si>
    <t>TEHNIC SERV-WMC S.R.L.-Cheltuieli-</t>
  </si>
  <si>
    <t>F.55438/10.08.2024</t>
  </si>
  <si>
    <t>658.08</t>
  </si>
  <si>
    <t>OP1/12.08.2024</t>
  </si>
  <si>
    <t>BCR-RO17RNCB025902845072001-&gt;pe cont/Incasari banca-</t>
  </si>
  <si>
    <t>512.05</t>
  </si>
  <si>
    <t>OP409/12.08.2024</t>
  </si>
  <si>
    <t>BROM-RO11BRMA0999100055766363-&gt;pe cont/Incasari banca-</t>
  </si>
  <si>
    <t>FV4388/12.08.2024</t>
  </si>
  <si>
    <t>BTRL-RO82BTRLRONCRT0217439201-&gt;Virament/Plati banca-</t>
  </si>
  <si>
    <t>Virament-&gt;BTRL-RO75BTRLRONSALA217439201/Incasari banca-</t>
  </si>
  <si>
    <t>OP3026/12.08.2024</t>
  </si>
  <si>
    <t>BTRL-RO75BTRLRONSALA217439201-&gt;pe cont/Incasari banca-</t>
  </si>
  <si>
    <t>BC.18058/12.08.2024</t>
  </si>
  <si>
    <t>BC.18059/12.08.2024</t>
  </si>
  <si>
    <t>BC.18060/12.08.2024</t>
  </si>
  <si>
    <t>BC.18061/12.08.2024</t>
  </si>
  <si>
    <t>BC.18062/12.08.2024</t>
  </si>
  <si>
    <t>CH5102/12.08.2024</t>
  </si>
  <si>
    <t>Virament-&gt;CASSA-CASIERIE/Incasari casa-</t>
  </si>
  <si>
    <t>CH5272/12.08.2024</t>
  </si>
  <si>
    <t>CH5273/12.08.2024</t>
  </si>
  <si>
    <t>DP97/12.08.2024</t>
  </si>
  <si>
    <t>CASSA-CASIERIE-&gt;pe cont/Plati casa-ALEXA LILIANA</t>
  </si>
  <si>
    <t>658.07</t>
  </si>
  <si>
    <t>DP98/12.08.2024</t>
  </si>
  <si>
    <t>658.09</t>
  </si>
  <si>
    <t>CH1091/12.08.2024</t>
  </si>
  <si>
    <t>CASSA-CASIERIE-&gt;TRUST IT SRL/Plati casa-</t>
  </si>
  <si>
    <t>CH269/12.08.2024</t>
  </si>
  <si>
    <t>CASSA-CASIERIE-&gt;PRIMORDIAL S.R.L./Plati casa-</t>
  </si>
  <si>
    <t>F.21262/12.08.2024</t>
  </si>
  <si>
    <t>STD EST LOGISTIC S.R.L.-Intrari articole-</t>
  </si>
  <si>
    <t>F.1/12.08.2024</t>
  </si>
  <si>
    <t>I.F.RUSU IOAN-Intrari articole-</t>
  </si>
  <si>
    <t>F.36072/09.08.2024</t>
  </si>
  <si>
    <t>MEC-DIESEL SEE SRL-Intrari articole-</t>
  </si>
  <si>
    <t>F.46447/09.08.2024</t>
  </si>
  <si>
    <t>ANADOLU AUTOMOBIL ROM SRL-Intrari articole-</t>
  </si>
  <si>
    <t>F.46445/09.08.2024</t>
  </si>
  <si>
    <t>F.33712505/12.08.2024</t>
  </si>
  <si>
    <t>F.486/12.08.2024</t>
  </si>
  <si>
    <t>PRIMORDIAL S.R.L.-Intrari articole-</t>
  </si>
  <si>
    <t>F.118403/12.08.2024</t>
  </si>
  <si>
    <t>OSCAR DOWNSTREAM SRL-Intrari articole-</t>
  </si>
  <si>
    <t>F.1371/12.08.2024</t>
  </si>
  <si>
    <t>TRUST IT SRL-Cheltuieli-</t>
  </si>
  <si>
    <t>F.50460/12.08.2024</t>
  </si>
  <si>
    <t>F.95715/12.08.2024</t>
  </si>
  <si>
    <t>STD EST LOGISTIC S.R.L.-TVA deductibil-</t>
  </si>
  <si>
    <t>MEC-DIESEL SEE SRL-TVA deductibil-</t>
  </si>
  <si>
    <t>ANADOLU AUTOMOBIL ROM SRL-TVA deductibil-</t>
  </si>
  <si>
    <t>PRIMORDIAL S.R.L.-TVA deductibil-</t>
  </si>
  <si>
    <t>OSCAR DOWNSTREAM SRL-TVA deductibil-</t>
  </si>
  <si>
    <t>Sal Aug 2024</t>
  </si>
  <si>
    <t>421</t>
  </si>
  <si>
    <t>AUXILIARI</t>
  </si>
  <si>
    <t>426</t>
  </si>
  <si>
    <t>423</t>
  </si>
  <si>
    <t>ADMINISTRATIV-card</t>
  </si>
  <si>
    <t>COND.AUTO</t>
  </si>
  <si>
    <t>TAXATOARE</t>
  </si>
  <si>
    <t>TESA-COND.</t>
  </si>
  <si>
    <t>BC.18063/13.08.2024</t>
  </si>
  <si>
    <t>06 GFI-Consum materiale-</t>
  </si>
  <si>
    <t>06 GFI</t>
  </si>
  <si>
    <t>BC.18064/13.08.2024</t>
  </si>
  <si>
    <t>BC.18065/13.08.2024</t>
  </si>
  <si>
    <t>BC.18066/13.08.2024</t>
  </si>
  <si>
    <t>BC.18067/13.08.2024</t>
  </si>
  <si>
    <t>06 GJS-Consum materiale-</t>
  </si>
  <si>
    <t>06 GJS</t>
  </si>
  <si>
    <t>BC.18068/13.08.2024</t>
  </si>
  <si>
    <t>32TUV-Consum materiale-</t>
  </si>
  <si>
    <t>BC.18069/13.08.2024</t>
  </si>
  <si>
    <t>BC.18070/13.08.2024</t>
  </si>
  <si>
    <t>BC.18071/13.08.2024</t>
  </si>
  <si>
    <t>CH5274/13.08.2024</t>
  </si>
  <si>
    <t>CH5275/13.08.2024</t>
  </si>
  <si>
    <t>F.15/13.08.2024</t>
  </si>
  <si>
    <t>F.7/13.08.2024</t>
  </si>
  <si>
    <t>F.42809/13.08.2024</t>
  </si>
  <si>
    <t>CELESTA SRL-Intrari articole-</t>
  </si>
  <si>
    <t>F.42810/13.08.2024</t>
  </si>
  <si>
    <t>F.42811/13.08.2024</t>
  </si>
  <si>
    <t>F.42812/13.08.2024</t>
  </si>
  <si>
    <t>F.42813/13.08.2024</t>
  </si>
  <si>
    <t>F.2849/12.08.2024</t>
  </si>
  <si>
    <t>F.38006/13.08.2024</t>
  </si>
  <si>
    <t>FAN COURIER EXPRESS SRL-Cheltuieli-</t>
  </si>
  <si>
    <t>F.56898/13.08.2024</t>
  </si>
  <si>
    <t>F.55808/13.08.2024</t>
  </si>
  <si>
    <t>FAN COURIER EXPRESS SRL-TVA deductibil-</t>
  </si>
  <si>
    <t>F.TRURB9959/13.08.2024</t>
  </si>
  <si>
    <t>PRIMARIA MUNICIPIUL VASLUI-Facturare avize-Compensatie luna iulie 2024</t>
  </si>
  <si>
    <t>OP864/14.08.2024</t>
  </si>
  <si>
    <t>OP1769/14.08.2024</t>
  </si>
  <si>
    <t>BC.18072/14.08.2024</t>
  </si>
  <si>
    <t>VS 502-Consum materiale-</t>
  </si>
  <si>
    <t>VS 502</t>
  </si>
  <si>
    <t>BC.18073/14.08.2024</t>
  </si>
  <si>
    <t>VS 508-Consum materiale-</t>
  </si>
  <si>
    <t>VS 508</t>
  </si>
  <si>
    <t>CH5276/14.08.2024</t>
  </si>
  <si>
    <t>CH5277/14.08.2024</t>
  </si>
  <si>
    <t>CH5278/14.08.2024</t>
  </si>
  <si>
    <t>CH333/14.08.2024</t>
  </si>
  <si>
    <t>CH556/14.08.2024</t>
  </si>
  <si>
    <t>PV407/14.08.2024</t>
  </si>
  <si>
    <t>Comp. parteneri-E.ON ENERGIE ROMANIA SA&lt;&gt;E.ON ENERGIE ROMANIA SA</t>
  </si>
  <si>
    <t>F.33736182/14.08.2024</t>
  </si>
  <si>
    <t>F.14656/14.08.2024</t>
  </si>
  <si>
    <t>F.61333/14.08.2024</t>
  </si>
  <si>
    <t>F.350588/14.08.2024</t>
  </si>
  <si>
    <t>SELECT AUTO SRL-Intrari articole-</t>
  </si>
  <si>
    <t>SELECT AUTO SRL-TVA deductibil-</t>
  </si>
  <si>
    <t>OP871/16.08.2024</t>
  </si>
  <si>
    <t>BCR-RO17RNCB025902845072001-&gt;Hurchi Marius/</t>
  </si>
  <si>
    <t>427.2</t>
  </si>
  <si>
    <t>BCR-RO17RNCB025902845072001-&gt;Hurchi Marius/Plati banca-</t>
  </si>
  <si>
    <t>BC.18074/16.08.2024</t>
  </si>
  <si>
    <t>BC.18075/16.08.2024</t>
  </si>
  <si>
    <t>BC.18076/16.08.2024</t>
  </si>
  <si>
    <t>BC.18077/16.08.2024</t>
  </si>
  <si>
    <t>BC.18078/16.08.2024</t>
  </si>
  <si>
    <t>BC.18079/16.08.2024</t>
  </si>
  <si>
    <t>BC.18080/16.08.2024</t>
  </si>
  <si>
    <t>BC.18081/16.08.2024</t>
  </si>
  <si>
    <t>CH5279/16.08.2024</t>
  </si>
  <si>
    <t>CH5280/16.08.2024</t>
  </si>
  <si>
    <t>CH490/16.08.2024</t>
  </si>
  <si>
    <t>CASSA-CASIERIE-&gt;AUTO FABRAR BEST S.R.L./Plati casa-</t>
  </si>
  <si>
    <t>CH7978/16.08.2024</t>
  </si>
  <si>
    <t>BF334/16.08.2024</t>
  </si>
  <si>
    <t>CASSA-CASIERIE-&gt;OMW-PETROM  Vaslui/Plati casa-</t>
  </si>
  <si>
    <t>BF.334/16.08.2024</t>
  </si>
  <si>
    <t>OMW-PETROM  Vaslui-Cheltuieli-</t>
  </si>
  <si>
    <t>OMW-PETROM  Vaslui-TVA deductibil-</t>
  </si>
  <si>
    <t>F.134/16.08.2024</t>
  </si>
  <si>
    <t>06 VGS</t>
  </si>
  <si>
    <t>F.894/16.08.2024</t>
  </si>
  <si>
    <t>AUTO FABRAR BEST S.R.L.-Cheltuieli-</t>
  </si>
  <si>
    <t>BC.18082/18.08.2024</t>
  </si>
  <si>
    <t>BC.18083/18.08.2024</t>
  </si>
  <si>
    <t>OP865/19.08.2024</t>
  </si>
  <si>
    <t>TREZ-RO69TREZ6565070XXX001213-&gt;MAIRON GALATI SA/Plati banca-</t>
  </si>
  <si>
    <t>OP1812/19.08.2024</t>
  </si>
  <si>
    <t>pe cont-&gt;BROM-RO11BRMA0999100055766363/Incasari banca-</t>
  </si>
  <si>
    <t>7586</t>
  </si>
  <si>
    <t>OP866/19.08.2024</t>
  </si>
  <si>
    <t>OP869/19.08.2024</t>
  </si>
  <si>
    <t>TREZ-RO69TREZ6565070XXX001213-&gt;ISYS PROFESSIONAL SRL/Plati banca-</t>
  </si>
  <si>
    <t>OP870/19.08.2024</t>
  </si>
  <si>
    <t>OP868/19.08.2024</t>
  </si>
  <si>
    <t>TREZ-RO69TREZ6565070XXX001213-&gt;CELESTA SRL/Plati banca-</t>
  </si>
  <si>
    <t>OP867/19.08.2024</t>
  </si>
  <si>
    <t>TREZ-RO69TREZ6565070XXX001213-&gt;INVEST SERVICII COMERCIALE SRL/Plati banca-</t>
  </si>
  <si>
    <t>CH5281/19.08.2024</t>
  </si>
  <si>
    <t>CH5282/19.08.2024</t>
  </si>
  <si>
    <t>CH8020/19.08.2024</t>
  </si>
  <si>
    <t>PV402/19.08.2024</t>
  </si>
  <si>
    <t>Comp. parteneri-A.R.R&lt;&gt;A.R.R</t>
  </si>
  <si>
    <t>F.38004/19.08.2024</t>
  </si>
  <si>
    <t>F.564/19.08.2024</t>
  </si>
  <si>
    <t>LIDL DISCOUNT SRL-Cheltuieli-</t>
  </si>
  <si>
    <t>6458.5</t>
  </si>
  <si>
    <t>F.4018/19.08.2024</t>
  </si>
  <si>
    <t>LIDL DISCOUNT SRL-TVA deductibil-</t>
  </si>
  <si>
    <t>F.TRURB12102/19.08.2024</t>
  </si>
  <si>
    <t>PRIMARIA MUNICIPIUL VASLUI-</t>
  </si>
  <si>
    <t>PRIMARIA MUNICIPIUL VASLUI-TVA colectat-</t>
  </si>
  <si>
    <t>OP2875/20.08.2024</t>
  </si>
  <si>
    <t>4454</t>
  </si>
  <si>
    <t>OP870/20.08.2024</t>
  </si>
  <si>
    <t>OP872/20.08.2024</t>
  </si>
  <si>
    <t>BTRL-RO82BTRLRONCRT0217439201-&gt;SELECT AUTO SRL/Plati banca-</t>
  </si>
  <si>
    <t>OP873/20.08.2024</t>
  </si>
  <si>
    <t>BTRL-RO82BTRLRONCRT0217439201-&gt;ULTRA TECH GROUP SRL/Plati banca-</t>
  </si>
  <si>
    <t>BC.18084/20.08.2024</t>
  </si>
  <si>
    <t>BC.18085/20.08.2024</t>
  </si>
  <si>
    <t>BC.18086/20.08.2024</t>
  </si>
  <si>
    <t>BC.18087/20.08.2024</t>
  </si>
  <si>
    <t>CH5283/20.08.2024</t>
  </si>
  <si>
    <t>CH5284/20.08.2024</t>
  </si>
  <si>
    <t>DP100/20.08.2024</t>
  </si>
  <si>
    <t>CASSA-CASIERIE-&gt;Bostan Maricel/Plati casa-AVANS SALARIU</t>
  </si>
  <si>
    <t>461</t>
  </si>
  <si>
    <t>PV393/20.08.2024</t>
  </si>
  <si>
    <t>Comp. parteneri-BOJOAGA MIHAI ALIN&lt;&gt;BOJOAGA MIHAI ALIN</t>
  </si>
  <si>
    <t>PV409/20.08.2024</t>
  </si>
  <si>
    <t>F.81724/20.08.2024</t>
  </si>
  <si>
    <t>CRIANCEZ SRL-Intrari articole-</t>
  </si>
  <si>
    <t>F.805/20.08.2024</t>
  </si>
  <si>
    <t>F.3079941/20.08.2024</t>
  </si>
  <si>
    <t>RESTACO MB S.R.L.-Cheltuieli-</t>
  </si>
  <si>
    <t>611.2</t>
  </si>
  <si>
    <t>CRIANCEZ SRL-TVA deductibil-</t>
  </si>
  <si>
    <t>RESTACO MB S.R.L.-TVA deductibil-</t>
  </si>
  <si>
    <t>F.352041/20.08.2024</t>
  </si>
  <si>
    <t>SELECT AUTO SRL-Cheltuieli-</t>
  </si>
  <si>
    <t>F.TRURB12103/20.08.2024</t>
  </si>
  <si>
    <t>BOJOAGA MIHAI ALIN-Iesiri facturi-</t>
  </si>
  <si>
    <t>708.2</t>
  </si>
  <si>
    <t>BOJOAGA MIHAI ALIN-TVA colectat-</t>
  </si>
  <si>
    <t>Plata neridic.Aug 2024</t>
  </si>
  <si>
    <t>FV1/21.08.2024</t>
  </si>
  <si>
    <t>BC.18088/21.08.2024</t>
  </si>
  <si>
    <t>BC.18089/21.08.2024</t>
  </si>
  <si>
    <t>BC.18090/21.08.2024</t>
  </si>
  <si>
    <t>BC.18091/21.08.2024</t>
  </si>
  <si>
    <t>CH5285/21.08.2024</t>
  </si>
  <si>
    <t>CELESTA SRL-&gt;CASSA-CASIERIE/Incasari casa-</t>
  </si>
  <si>
    <t>CH5286/21.08.2024</t>
  </si>
  <si>
    <t>CH5287/21.08.2024</t>
  </si>
  <si>
    <t>CH1966/21.08.2024</t>
  </si>
  <si>
    <t>CH28580/21.08.2024</t>
  </si>
  <si>
    <t>CASSA-CASIERIE-&gt;CELESTA SRL/Plati casa-</t>
  </si>
  <si>
    <t>DP103/21.08.2024</t>
  </si>
  <si>
    <t>CASSA-CASIERIE-&gt;Chelaru Loredana/Plati casa-Avans salariu</t>
  </si>
  <si>
    <t>PV401/21.08.2024</t>
  </si>
  <si>
    <t>Comp. parteneri-MAIRON GALATI SA&lt;&gt;MAIRON GALATI SA</t>
  </si>
  <si>
    <t>PV415/21.08.2024</t>
  </si>
  <si>
    <t>Comp. parteneri-RESTACO MB S.R.L.&lt;&gt;---- nedefinit ----</t>
  </si>
  <si>
    <t>F.1321540/21.08.2024</t>
  </si>
  <si>
    <t>MAIRON GALATI SA-Intrari articole-</t>
  </si>
  <si>
    <t>F.801392/21.08.2024</t>
  </si>
  <si>
    <t>PREMIER ENERGY FURNIZARE S.A.-Cheltuieli-</t>
  </si>
  <si>
    <t>F.3079975/21.08.2024</t>
  </si>
  <si>
    <t>MAIRON GALATI SA-TVA deductibil-</t>
  </si>
  <si>
    <t>PREMIER ENERGY FURNIZARE S.A.-TVA deductibil-</t>
  </si>
  <si>
    <t>F.352666/21.08.2024</t>
  </si>
  <si>
    <t>F.TRURB12105/21.08.2024</t>
  </si>
  <si>
    <t>AUTOHABA S.R.L.-Iesiri facturi-</t>
  </si>
  <si>
    <t>F.TRURB12106/21.08.2024</t>
  </si>
  <si>
    <t>AUTOMATE MICHELINA-Iesiri facturi-</t>
  </si>
  <si>
    <t>708.1</t>
  </si>
  <si>
    <t>F.TRURB12107/21.08.2024</t>
  </si>
  <si>
    <t>CELESTA SRL-Iesiri facturi-</t>
  </si>
  <si>
    <t>AUTOHABA S.R.L.-TVA colectat-</t>
  </si>
  <si>
    <t>AUTOMATE MICHELINA-TVA colectat-</t>
  </si>
  <si>
    <t>CELESTA SRL-TVA colectat-</t>
  </si>
  <si>
    <t>BC.18092/22.08.2024</t>
  </si>
  <si>
    <t>BC.18093/22.08.2024</t>
  </si>
  <si>
    <t>CH5288/22.08.2024</t>
  </si>
  <si>
    <t>CH5289/22.08.2024</t>
  </si>
  <si>
    <t>DP104/22.08.2024</t>
  </si>
  <si>
    <t>CASSA-CASIERIE-&gt;BOJOAGA MIHAI ALIN/Incasari casa-</t>
  </si>
  <si>
    <t>F.22/22.08.2024</t>
  </si>
  <si>
    <t>F.1793/22.08.2024</t>
  </si>
  <si>
    <t>METROCERT UMITEMP S.R.L.-Intrari articole-calibrare echilotest</t>
  </si>
  <si>
    <t>METROCERT UMITEMP S.R.L.-TVA deductibil-calibrare echilotest</t>
  </si>
  <si>
    <t>METROCERT UMITEMP S.R.L.-Cheltuieli-calibrare echilotest</t>
  </si>
  <si>
    <t>F.TRURB12108/22.08.2024</t>
  </si>
  <si>
    <t>SONY COM S.R.L.-Iesiri facturi-</t>
  </si>
  <si>
    <t>F.TRURB12109/22.08.2024</t>
  </si>
  <si>
    <t>VYSCOAT FASHION SRL-Iesiri facturi-</t>
  </si>
  <si>
    <t>F.TRURB12110/22.08.2024</t>
  </si>
  <si>
    <t>VASCAR SA-Iesiri facturi-</t>
  </si>
  <si>
    <t>F.TRURB12111/22.08.2024</t>
  </si>
  <si>
    <t>TRANS-DOLLORES SRL-Iesiri facturi-</t>
  </si>
  <si>
    <t>F.TRURB12112/22.08.2024</t>
  </si>
  <si>
    <t>INDUSTRIAL VALVES-</t>
  </si>
  <si>
    <t>SONY COM S.R.L.-TVA colectat-</t>
  </si>
  <si>
    <t>VYSCOAT FASHION SRL-TVA colectat-</t>
  </si>
  <si>
    <t>VASCAR SA-TVA colectat-</t>
  </si>
  <si>
    <t>TRANS-DOLLORES SRL-TVA colectat-</t>
  </si>
  <si>
    <t>INDUSTRIAL VALVES-TVA colectat-</t>
  </si>
  <si>
    <t>INDUSTRIAL VALVES-Iesiri facturi-</t>
  </si>
  <si>
    <t>DEC41/23.08.2024</t>
  </si>
  <si>
    <t>Grosu Victor-&gt;FAN COURIER EXPRESS SRL/Justif. avansuri-</t>
  </si>
  <si>
    <t>Grosu Victor-&gt;GENERAL SYSTEM SRL/Justif. avansuri-</t>
  </si>
  <si>
    <t>Grosu Victor-&gt;LIDL DISCOUNT SRL/Justif. avansuri-</t>
  </si>
  <si>
    <t>Grosu Victor-&gt;I.F.RUSU IOAN/Justif. avansuri-</t>
  </si>
  <si>
    <t>OP874/23.08.2024</t>
  </si>
  <si>
    <t>OP360/23.08.2024</t>
  </si>
  <si>
    <t>OP875/23.08.2024</t>
  </si>
  <si>
    <t>OP361/23.08.2024</t>
  </si>
  <si>
    <t>OP876/23.08.2024</t>
  </si>
  <si>
    <t>TREZ-RO69TREZ6565070XXX001213-&gt;GROUPAMA ASIGURARI S.A./Plati banca-</t>
  </si>
  <si>
    <t>OP877/23.08.2024</t>
  </si>
  <si>
    <t>TREZ-RO69TREZ6565070XXX001213-&gt;PLUXEE ROMANIA S.R.L./Plati banca-</t>
  </si>
  <si>
    <t>OP878/23.08.2024</t>
  </si>
  <si>
    <t>448.01</t>
  </si>
  <si>
    <t>BC.18094/23.08.2024</t>
  </si>
  <si>
    <t>BC.18095/23.08.2024</t>
  </si>
  <si>
    <t>BC.18096/23.08.2024</t>
  </si>
  <si>
    <t>BC.18097/23.08.2024</t>
  </si>
  <si>
    <t>BC.18098/23.08.2024</t>
  </si>
  <si>
    <t>BC.18099/23.08.2024</t>
  </si>
  <si>
    <t>BC.18100/23.08.2024</t>
  </si>
  <si>
    <t>.CASIERIE 49-Consum materiale-</t>
  </si>
  <si>
    <t>BC.18101/23.08.2024</t>
  </si>
  <si>
    <t>BC.18102/23.08.2024</t>
  </si>
  <si>
    <t>BC.18106/23.08.2024</t>
  </si>
  <si>
    <t>CH5290/23.08.2024</t>
  </si>
  <si>
    <t>INDUSTRIAL VALVES-&gt;CASSA-CASIERIE/Incasari casa-</t>
  </si>
  <si>
    <t>CH5291/23.08.2024</t>
  </si>
  <si>
    <t>CH8026/23.08.2024</t>
  </si>
  <si>
    <t>CASSA-CASIERIE-&gt;METROCERT UMITEMP S.R.L./Plati casa-</t>
  </si>
  <si>
    <t>CH9102/23.08.2024</t>
  </si>
  <si>
    <t>CASSA-CASIERIE-&gt;SELECT AUTO SRL/Plati casa-</t>
  </si>
  <si>
    <t>DP105/23.08.2024</t>
  </si>
  <si>
    <t>CASSA-CASIERIE-&gt;Maties Liviu/Plati casa-AVANS SALARIU</t>
  </si>
  <si>
    <t>DP106/23.08.2024</t>
  </si>
  <si>
    <t>CASSA-CASIERIE-&gt;Panainte Constantin/Plati casa-</t>
  </si>
  <si>
    <t>DP108/23.08.2024</t>
  </si>
  <si>
    <t>CH5292/23.08.2024</t>
  </si>
  <si>
    <t>PV408/23.08.2024</t>
  </si>
  <si>
    <t>Comp. parteneri-SELECT AUTO SRL&lt;&gt;SELECT AUTO SRL</t>
  </si>
  <si>
    <t>404</t>
  </si>
  <si>
    <t>F.6372/23.08.2024</t>
  </si>
  <si>
    <t>GENERAL SYSTEM SRL-Intrari articole-</t>
  </si>
  <si>
    <t>F.2/23.08.2024</t>
  </si>
  <si>
    <t>F.138003/23.08.2024</t>
  </si>
  <si>
    <t>F.9445/23.08.2024</t>
  </si>
  <si>
    <t>ADJECTIV CONSULTING SRL-Cheltuieli-</t>
  </si>
  <si>
    <t>F.1013945/23.08.2024</t>
  </si>
  <si>
    <t>GENERAL SYSTEM SRL-TVA deductibil-</t>
  </si>
  <si>
    <t>ADJECTIV CONSULTING SRL-TVA deductibil-</t>
  </si>
  <si>
    <t>NT.NT17207/23.08.2024</t>
  </si>
  <si>
    <t>DISPECERAT-Transfer gest-</t>
  </si>
  <si>
    <t>OP874/26.08.2024</t>
  </si>
  <si>
    <t>OP1646/26.08.2024</t>
  </si>
  <si>
    <t>GOSCOM  SA-&gt;BROM-RO11BRMA0999100055766363/Incasari banca-</t>
  </si>
  <si>
    <t>OP1/26.08.2024</t>
  </si>
  <si>
    <t>OP213/26.08.2024</t>
  </si>
  <si>
    <t>OP2752/26.08.2024</t>
  </si>
  <si>
    <t>OP710/26.08.2024</t>
  </si>
  <si>
    <t>OP2/26.08.2024</t>
  </si>
  <si>
    <t>BTRL-RO75BTRLRONSALA217439201-&gt;Danciug Florina Georgiana/</t>
  </si>
  <si>
    <t>BTRL-RO75BTRLRONSALA217439201-&gt;Danciug Florina Georgiana/Plati banca-</t>
  </si>
  <si>
    <t>OP2983/26.08.2024</t>
  </si>
  <si>
    <t>VASCAR SA-&gt;BCR-RO17RNCB025902845072001/Incasari banca-</t>
  </si>
  <si>
    <t>VASCAR SA-&gt;BCR-RO17RNCB025902845072001/Plati banca-</t>
  </si>
  <si>
    <t>OP3/26.08.2024</t>
  </si>
  <si>
    <t>BC.18103/26.08.2024</t>
  </si>
  <si>
    <t>06 VGS-Consum materiale-</t>
  </si>
  <si>
    <t>BC.18104/26.08.2024</t>
  </si>
  <si>
    <t>BC.18105/26.08.2024</t>
  </si>
  <si>
    <t>CH1728/26.08.2024</t>
  </si>
  <si>
    <t>CH5293/26.08.2024</t>
  </si>
  <si>
    <t>CH5294/26.08.2024</t>
  </si>
  <si>
    <t>CH5295/26.08.2024</t>
  </si>
  <si>
    <t>CH5296/26.08.2024</t>
  </si>
  <si>
    <t>CH5297/26.08.2024</t>
  </si>
  <si>
    <t>CH5816/26.08.2024</t>
  </si>
  <si>
    <t>CASSA-CASIERIE-&gt;B.M.V. CONCEPT CAR S.R.L./Plati casa-</t>
  </si>
  <si>
    <t>PV398/26.08.2024</t>
  </si>
  <si>
    <t>Comp. parteneri----- nedefinit ----&lt;&gt;PRIMARIA MUNICIPIUL VASLUI</t>
  </si>
  <si>
    <t>PV399/26.08.2024</t>
  </si>
  <si>
    <t>PV400/26.08.2024</t>
  </si>
  <si>
    <t>PV411/26.08.2024</t>
  </si>
  <si>
    <t>Comp. parteneri-ULTRA TECH GROUP SRL&lt;&gt;ULTRA TECH GROUP SRL</t>
  </si>
  <si>
    <t>PV412/26.08.2024</t>
  </si>
  <si>
    <t>Comp. parteneri-PLUXEE ROMANIA S.R.L.&lt;&gt;PLUXEE ROMANIA S.R.L.</t>
  </si>
  <si>
    <t>PV410/26.08.2024</t>
  </si>
  <si>
    <t>Comp. parteneri-B.M.V. CONCEPT CAR S.R.L.&lt;&gt;B.M.V. CONCEPT CAR S.R.L.</t>
  </si>
  <si>
    <t>F.29175/26.08.2024</t>
  </si>
  <si>
    <t>ULTRA TECH GROUP SRL-Cheltuieli-</t>
  </si>
  <si>
    <t>F.730202/26.08.2024</t>
  </si>
  <si>
    <t>PLUXEE ROMANIA S.R.L.-</t>
  </si>
  <si>
    <t>5328</t>
  </si>
  <si>
    <t>F.73021/26.08.2024</t>
  </si>
  <si>
    <t>ULTRA TECH GROUP SRL-TVA deductibil-</t>
  </si>
  <si>
    <t>PLUXEE ROMANIA S.R.L.-Cheltuieli-</t>
  </si>
  <si>
    <t>PLUXEE ROMANIA S.R.L.-TVA deductibil-</t>
  </si>
  <si>
    <t>F.TRURB9960/26.08.2024</t>
  </si>
  <si>
    <t>PRIMARIA MUNICIPIUL VASLUI-Facturare avize-AE:12073</t>
  </si>
  <si>
    <t>F.TRURB12113/26.08.2024</t>
  </si>
  <si>
    <t>L.C.L. ROMANIA-</t>
  </si>
  <si>
    <t>F.TRURB12114/26.08.2024</t>
  </si>
  <si>
    <t>PRIMARIA MUNICIPIUL VASLUI-Iesiri facturi-</t>
  </si>
  <si>
    <t>7411.2</t>
  </si>
  <si>
    <t>F.TRURB12115/26.08.2024</t>
  </si>
  <si>
    <t>AQUAVAS SA-</t>
  </si>
  <si>
    <t>F.TRURB12116/26.08.2024</t>
  </si>
  <si>
    <t>D.G.A.S.-PROTECTIA COPILULUI-</t>
  </si>
  <si>
    <t>L.C.L. ROMANIA-TVA colectat-</t>
  </si>
  <si>
    <t>AQUAVAS SA-TVA colectat-</t>
  </si>
  <si>
    <t>D.G.A.S.-PROTECTIA COPILULUI-TVA colectat-</t>
  </si>
  <si>
    <t>425</t>
  </si>
  <si>
    <t>OP6957/27.08.2024</t>
  </si>
  <si>
    <t>D.G.A.S.-PROTECTIA COPILULUI-&gt;TREZ-RO68TREZ6565069XXX001087/Incasari banca-</t>
  </si>
  <si>
    <t>OP272/27.08.2024</t>
  </si>
  <si>
    <t>BC.18107/27.08.2024</t>
  </si>
  <si>
    <t>BC.18108/27.08.2024</t>
  </si>
  <si>
    <t>BC.18109/27.08.2024</t>
  </si>
  <si>
    <t>BC.18110/27.08.2024</t>
  </si>
  <si>
    <t>BC.18111/27.08.2024</t>
  </si>
  <si>
    <t>31TUV-Consum materiale-</t>
  </si>
  <si>
    <t>31TUV</t>
  </si>
  <si>
    <t>BC.18112/27.08.2024</t>
  </si>
  <si>
    <t>CH5298/27.08.2024</t>
  </si>
  <si>
    <t>HURMUZACHE IOAN-&gt;CASSA-CASIERIE/Incasari casa-</t>
  </si>
  <si>
    <t>CH5299/27.08.2024</t>
  </si>
  <si>
    <t>Panainte Constantin-&gt;CASSA-CASIERIE/Incasari casa-</t>
  </si>
  <si>
    <t>CH5300/27.08.2024</t>
  </si>
  <si>
    <t>CH5301/27.08.2024</t>
  </si>
  <si>
    <t>CH5379/27.08.2024</t>
  </si>
  <si>
    <t>CH294/27.08.2024</t>
  </si>
  <si>
    <t>F.33737798/14.08.2024</t>
  </si>
  <si>
    <t>SELECT AUTO SRL-Inreg.facturi leasing-</t>
  </si>
  <si>
    <t>214.01</t>
  </si>
  <si>
    <t>F.2290/23.08.2024</t>
  </si>
  <si>
    <t>B.M.V. CONCEPT CAR S.R.L.-Intrari articole-</t>
  </si>
  <si>
    <t>F.519/27.08.2024</t>
  </si>
  <si>
    <t>F.3544/27.08.2024</t>
  </si>
  <si>
    <t>MIR AUTO SHOP SRL-Intrari articole-</t>
  </si>
  <si>
    <t>B.M.V. CONCEPT CAR S.R.L.-TVA deductibil-</t>
  </si>
  <si>
    <t>MIR AUTO SHOP SRL-TVA deductibil-</t>
  </si>
  <si>
    <t>F.TRURB12104/27.08.2024</t>
  </si>
  <si>
    <t>ALPIN 57 LUX S.R.L.-Iesiri facturi-</t>
  </si>
  <si>
    <t>F.TRURB12117/27.08.2024</t>
  </si>
  <si>
    <t>BICO INDUSTRIES S.A.-</t>
  </si>
  <si>
    <t>F.TRURB12118/27.08.2024</t>
  </si>
  <si>
    <t>BADOTHERM A.M.C.-</t>
  </si>
  <si>
    <t>F.TRURB12119/27.08.2024</t>
  </si>
  <si>
    <t>BIBI-VENDING SRL-Iesiri facturi-</t>
  </si>
  <si>
    <t>ALPIN 57 LUX S.R.L.-TVA colectat-</t>
  </si>
  <si>
    <t>BADOTHERM A.M.C.-TVA colectat-</t>
  </si>
  <si>
    <t>BIBI-VENDING SRL-TVA colectat-</t>
  </si>
  <si>
    <t>707</t>
  </si>
  <si>
    <t>BADOTHERM A.M.C.-Iesiri facturi-</t>
  </si>
  <si>
    <t>NT.NT17236/27.08.2024</t>
  </si>
  <si>
    <t>ATELIER-Transfer gest-</t>
  </si>
  <si>
    <t>Op881/28.08.2024</t>
  </si>
  <si>
    <t>BTRL-RO82BTRLRONCRT0217439201-&gt;AQUAVAS SA/Plati banca-</t>
  </si>
  <si>
    <t>OP3006/28.08.2024</t>
  </si>
  <si>
    <t>OP883/28.08.2024</t>
  </si>
  <si>
    <t>4423</t>
  </si>
  <si>
    <t>OP880/28.08.2024</t>
  </si>
  <si>
    <t>BTRL-RO82BTRLRONCRT0217439201-&gt;GAZ-EST S.A./Plati banca-</t>
  </si>
  <si>
    <t>OP884/28.08.2024</t>
  </si>
  <si>
    <t>444</t>
  </si>
  <si>
    <t>OP885/28.08.2024</t>
  </si>
  <si>
    <t>436</t>
  </si>
  <si>
    <t>OP886/28.08.2024</t>
  </si>
  <si>
    <t>4317</t>
  </si>
  <si>
    <t>BC.18113/28.08.2024</t>
  </si>
  <si>
    <t>BC.18114/28.08.2024</t>
  </si>
  <si>
    <t>BC.18115/28.08.2024</t>
  </si>
  <si>
    <t>BC.18116/28.08.2024</t>
  </si>
  <si>
    <t>BC.18117/28.08.2024</t>
  </si>
  <si>
    <t>33TUV-Consum materiale-</t>
  </si>
  <si>
    <t>33TUV</t>
  </si>
  <si>
    <t>BC.18118/28.08.2024</t>
  </si>
  <si>
    <t>BC.18119/28.08.2024</t>
  </si>
  <si>
    <t>CH5302/28.08.2024</t>
  </si>
  <si>
    <t>VIRLAN PAUL-&gt;CASSA-CASIERIE/Incasari casa-</t>
  </si>
  <si>
    <t>CH5303/28.08.2024</t>
  </si>
  <si>
    <t>FOTACHI GHEORGHE-&gt;CASSA-CASIERIE/Incasari casa-</t>
  </si>
  <si>
    <t>CH5304/28.08.2024</t>
  </si>
  <si>
    <t>CH5305/28.08.2024</t>
  </si>
  <si>
    <t>CH5306/28.08.2024</t>
  </si>
  <si>
    <t>CH5307/28.08.2024</t>
  </si>
  <si>
    <t>CH6308/28.08.2024</t>
  </si>
  <si>
    <t>CH1096/28.08.2024</t>
  </si>
  <si>
    <t>F.1378/28.08.2024</t>
  </si>
  <si>
    <t>TRUST IT SRL-Intrari articole-</t>
  </si>
  <si>
    <t>F.447193/28.08.2024</t>
  </si>
  <si>
    <t>F.TRURB12120/28.08.2024</t>
  </si>
  <si>
    <t>CONFECTII SA-</t>
  </si>
  <si>
    <t>F.TRURB12121/28.08.2024</t>
  </si>
  <si>
    <t>F.TRURB12122/28.08.2024</t>
  </si>
  <si>
    <t>ERSO TOURS SRL-Iesiri facturi-</t>
  </si>
  <si>
    <t>F.TRURB12123/28.08.2024</t>
  </si>
  <si>
    <t>FOTACHI GHEORGHE-Iesiri facturi-</t>
  </si>
  <si>
    <t>CONFECTII SA-TVA colectat-</t>
  </si>
  <si>
    <t>ERSO TOURS SRL-TVA colectat-</t>
  </si>
  <si>
    <t>FOTACHI GHEORGHE-TVA colectat-</t>
  </si>
  <si>
    <t>OP890/29.08.2024</t>
  </si>
  <si>
    <t>OP909/29.08.2024</t>
  </si>
  <si>
    <t>BTRL-RO82BTRLRONCRT0217439201-&gt;TH JUNIOR SRL/Plati banca-</t>
  </si>
  <si>
    <t>OP891/29.08.2024</t>
  </si>
  <si>
    <t>TREZ-RO69TREZ6565070XXX001213-&gt;ADJECTIV CONSULTING SRL/Plati banca-</t>
  </si>
  <si>
    <t>Stingere TVA19% -&gt;F 9353/25.07.2024/</t>
  </si>
  <si>
    <t>Stingere TVA19% -&gt;F 9445/23.08.2024/</t>
  </si>
  <si>
    <t>OP892/29.08.2024</t>
  </si>
  <si>
    <t>TREZ-RO69TREZ6565070XXX001213-&gt;ALARMTEL SRL/Plati banca-</t>
  </si>
  <si>
    <t>OP893/29.08.2024</t>
  </si>
  <si>
    <t>TREZ-RO69TREZ6565070XXX001213-&gt;ANADOLU AUTOMOBIL ROM SRL/Plati banca-</t>
  </si>
  <si>
    <t>OP894/29.08.2024</t>
  </si>
  <si>
    <t>TREZ-RO69TREZ6565070XXX001213-&gt;BAMPRESS SRL/Plati banca-</t>
  </si>
  <si>
    <t>OP895/29.08.2024</t>
  </si>
  <si>
    <t>TREZ-RO69TREZ6565070XXX001213-&gt;CRIANCEZ SRL/Plati banca-</t>
  </si>
  <si>
    <t>OP896/29.08.2024</t>
  </si>
  <si>
    <t>TREZ-RO69TREZ6565070XXX001213-&gt;FERMIT SA/Plati banca-</t>
  </si>
  <si>
    <t>OP897/29.08.2024</t>
  </si>
  <si>
    <t>TREZ-RO69TREZ6565070XXX001213-&gt;FINANCIAR URBAN SA/Plati banca-</t>
  </si>
  <si>
    <t>OP898/29.08.2024</t>
  </si>
  <si>
    <t>TREZ-RO69TREZ6565070XXX001213-&gt;GUTENBERG SRL/Plati banca-</t>
  </si>
  <si>
    <t>OP899/29.08.2024</t>
  </si>
  <si>
    <t>TREZ-RO69TREZ6565070XXX001213-&gt;IASC SRL/Plati banca-</t>
  </si>
  <si>
    <t>OP900/29.08.2024</t>
  </si>
  <si>
    <t>TREZ-RO69TREZ6565070XXX001213-&gt;MEC-DIESEL SEE SRL/Plati banca-</t>
  </si>
  <si>
    <t>OP901/29.08.2024</t>
  </si>
  <si>
    <t>TREZ-RO69TREZ6565070XXX001213-&gt;MIR AUTO SHOP SRL/Plati banca-</t>
  </si>
  <si>
    <t>OP902/29.08.2024</t>
  </si>
  <si>
    <t>TREZ-RO69TREZ6565070XXX001213-&gt;MISOLA CORPORATION S.R.L./Plati banca-</t>
  </si>
  <si>
    <t>Stingere TVA19% -&gt;F 101305/08.07.2024/</t>
  </si>
  <si>
    <t>OP903/29.08.2024</t>
  </si>
  <si>
    <t>TREZ-RO69TREZ6565070XXX001213-&gt;STD EST LOGISTIC S.R.L./Plati banca-</t>
  </si>
  <si>
    <t>OP904/29.08.2024</t>
  </si>
  <si>
    <t>TREZ-RO69TREZ6565070XXX001213-&gt;TEHNIC SERV-WMC S.R.L./Plati banca-</t>
  </si>
  <si>
    <t>OP905/29.08.2024</t>
  </si>
  <si>
    <t>TREZ-RO69TREZ6565070XXX001213-&gt;ZENMEDICAL S.R.L./Plati banca-</t>
  </si>
  <si>
    <t>OP906/29.08.2024</t>
  </si>
  <si>
    <t>OP889/29.08.2024</t>
  </si>
  <si>
    <t>4318</t>
  </si>
  <si>
    <t>OP888/29.08.2024</t>
  </si>
  <si>
    <t>OP887/29.08.2024</t>
  </si>
  <si>
    <t>OP907/29.08.2024</t>
  </si>
  <si>
    <t>TREZ-RO69TREZ6565070XXX001213-&gt;R.C.S.&amp; R.D.S/Plati banca-</t>
  </si>
  <si>
    <t>OP908/29.08.2024</t>
  </si>
  <si>
    <t>BC.18120/29.08.2024</t>
  </si>
  <si>
    <t>CH5309/29.08.2024</t>
  </si>
  <si>
    <t>GOSCOM  SA-&gt;CASSA-CASIERIE/Incasari casa-</t>
  </si>
  <si>
    <t>CH5310/29.08.2024</t>
  </si>
  <si>
    <t>CELANOVA S.R.L.-&gt;CASSA-CASIERIE/Incasari casa-</t>
  </si>
  <si>
    <t>CH5311/29.08.2024</t>
  </si>
  <si>
    <t>AUTOMATE MICHELINA-&gt;CASSA-CASIERIE/Incasari casa-</t>
  </si>
  <si>
    <t>CH5312/29.08.2024</t>
  </si>
  <si>
    <t>CH5313/29.08.2024</t>
  </si>
  <si>
    <t>CH5314/29.08.2024</t>
  </si>
  <si>
    <t>F.6376/29.08.2024</t>
  </si>
  <si>
    <t>F.9292/29.08.2024</t>
  </si>
  <si>
    <t>TH JUNIOR SRL-Cheltuieli-servicii implementare E FACTURA</t>
  </si>
  <si>
    <t>TH JUNIOR SRL-TVA deductibil-servicii implementare E FACTURA</t>
  </si>
  <si>
    <t>F.TRURB12124/29.08.2024</t>
  </si>
  <si>
    <t>GOSCOM  SA-</t>
  </si>
  <si>
    <t>F.TRURB12125/29.08.2024</t>
  </si>
  <si>
    <t>CELANOVA S.R.L.-</t>
  </si>
  <si>
    <t>F.TRURB12126/29.08.2024</t>
  </si>
  <si>
    <t>ROBUSK SRL-</t>
  </si>
  <si>
    <t>F.TRURB12127/29.08.2024</t>
  </si>
  <si>
    <t>VANBET SRL-</t>
  </si>
  <si>
    <t>GOSCOM  SA-TVA colectat-</t>
  </si>
  <si>
    <t>CELANOVA S.R.L.-TVA colectat-</t>
  </si>
  <si>
    <t>ROBUSK SRL-TVA colectat-</t>
  </si>
  <si>
    <t>VANBET SRL-TVA colectat-</t>
  </si>
  <si>
    <t>DEC42/30.08.2024</t>
  </si>
  <si>
    <t>Grosu Victor-&gt;REDCON UNU S.R.L./Justif. avansuri-</t>
  </si>
  <si>
    <t>Grosu Victor-&gt;TAVIANY IMPEX SRL/Justif. avansuri-</t>
  </si>
  <si>
    <t>OP3041/30.08.2024</t>
  </si>
  <si>
    <t>PRIMARIA MUNICIPIUL VASLUI-&gt;TREZ-RO68TREZ6565069XXX001087/Incasari banca-</t>
  </si>
  <si>
    <t>OP4318/30.08.2024</t>
  </si>
  <si>
    <t>VANBET SRL-&gt;BROM-RO11BRMA0999100055766363/Incasari banca-</t>
  </si>
  <si>
    <t>OP882/30.08.2024</t>
  </si>
  <si>
    <t>TREZ-RO68TREZ6565069XXX001087-&gt;PRIMARIA MUNICIPIUL VASLUI/Incasari banca-</t>
  </si>
  <si>
    <t>BC.18121/30.08.2024</t>
  </si>
  <si>
    <t>BC.18122/30.08.2024</t>
  </si>
  <si>
    <t>BC.18123/30.08.2024</t>
  </si>
  <si>
    <t>BC.18124/30.08.2024</t>
  </si>
  <si>
    <t>BC.18125/30.08.2024</t>
  </si>
  <si>
    <t>BC.18126/30.08.2024</t>
  </si>
  <si>
    <t>BC.18127/30.08.2024</t>
  </si>
  <si>
    <t>BC.18128/30.08.2024</t>
  </si>
  <si>
    <t>BC.18129/30.08.2024</t>
  </si>
  <si>
    <t>BC.18130/30.08.2024</t>
  </si>
  <si>
    <t>BC.18131/30.08.2024</t>
  </si>
  <si>
    <t>BC.18132/30.08.2024</t>
  </si>
  <si>
    <t>VS 501-Consum materiale-</t>
  </si>
  <si>
    <t>VS 501</t>
  </si>
  <si>
    <t>CH5315/30.08.2024</t>
  </si>
  <si>
    <t>TEHNOFOREST SRL-&gt;CASSA-CASIERIE/Incasari casa-</t>
  </si>
  <si>
    <t>CH5316/30.08.2024</t>
  </si>
  <si>
    <t>TRANS-DOLLORES SRL-&gt;CASSA-CASIERIE/Incasari casa-</t>
  </si>
  <si>
    <t>CH5317/30.08.2024</t>
  </si>
  <si>
    <t>CH5318/30.08.2024</t>
  </si>
  <si>
    <t>CH5319/30.08.2024</t>
  </si>
  <si>
    <t>CH5320/30.08.2024</t>
  </si>
  <si>
    <t>CH5321/30.08.2024</t>
  </si>
  <si>
    <t>CH5322/30.08.2024</t>
  </si>
  <si>
    <t>CH5323/30.08.2024</t>
  </si>
  <si>
    <t>CH5324/30.08.2024</t>
  </si>
  <si>
    <t>DP111/30.08.2024</t>
  </si>
  <si>
    <t>CH8431/30.08.2024</t>
  </si>
  <si>
    <t>CH8432/30.08.2024</t>
  </si>
  <si>
    <t>CH8433/30.08.2024</t>
  </si>
  <si>
    <t>DP110/30.08.2024</t>
  </si>
  <si>
    <t>CASSA-CASIERIE-&gt;Aprodu Catalin/Plati casa-</t>
  </si>
  <si>
    <t>CASSA-CASIERIE-&gt;Avram Rusu Gica/Plati casa-</t>
  </si>
  <si>
    <t>CASSA-CASIERIE-&gt;Alexandru Violeta Camelia/Plati casa-</t>
  </si>
  <si>
    <t>CASSA-CASIERIE-&gt;Moldoveanu Ioan Alin/Plati casa-</t>
  </si>
  <si>
    <t>CASSA-CASIERIE-&gt;Maties Liviu/Plati casa-</t>
  </si>
  <si>
    <t>CH193/30.08.2024</t>
  </si>
  <si>
    <t>CASSA-CASIERIE-&gt;Tataru Maricica/Plati casa-</t>
  </si>
  <si>
    <t>427.1</t>
  </si>
  <si>
    <t>CASSA-CASIERIE-&gt;Timboi Gabi/Plati casa-</t>
  </si>
  <si>
    <t>CASSA-CASIERIE-&gt;Tirzianu Corneliu/Plati casa-</t>
  </si>
  <si>
    <t>CASSA-CASIERIE-&gt;Tivda Lucian Costel/Plati casa-</t>
  </si>
  <si>
    <t>CASSA-CASIERIE-&gt;Trifan Petrica/Plati casa-</t>
  </si>
  <si>
    <t>CASSA-CASIERIE-&gt;Trifan Razvan Alexandru/Plati casa-</t>
  </si>
  <si>
    <t>CASSA-CASIERIE-&gt;Turcanu Maricel/Plati casa-</t>
  </si>
  <si>
    <t>CASSA-CASIERIE-&gt;Vacarciuc Doina-Alina/Plati casa-</t>
  </si>
  <si>
    <t>CASSA-CASIERIE-&gt;Vatra Gelu/Plati casa-</t>
  </si>
  <si>
    <t>CASSA-CASIERIE-&gt;Voinescu Mihai Catalin/Plati casa-</t>
  </si>
  <si>
    <t>CASSA-CASIERIE-&gt;Chiriac Constantin/Plati casa-</t>
  </si>
  <si>
    <t>CASSA-CASIERIE-&gt;Chirila Mihai/Plati casa-</t>
  </si>
  <si>
    <t>CASSA-CASIERIE-&gt;Chirita Dragu/Plati casa-</t>
  </si>
  <si>
    <t>CASSA-CASIERIE-&gt;Molan Ghiorghita/Plati casa-</t>
  </si>
  <si>
    <t>CASSA-CASIERIE-&gt;Adochitei Marius Ovidiu/Plati casa-</t>
  </si>
  <si>
    <t>CASSA-CASIERIE-&gt;Alexa Liliana/Plati casa-</t>
  </si>
  <si>
    <t>CASSA-CASIERIE-&gt;Andriescu Adelina-Loredana/Plati casa-</t>
  </si>
  <si>
    <t>CASSA-CASIERIE-&gt;Anton Costel/Plati casa-</t>
  </si>
  <si>
    <t>CASSA-CASIERIE-&gt;Anton Valerica/Plati casa-</t>
  </si>
  <si>
    <t>CASSA-CASIERIE-&gt;Antonescu Gheorghita/Plati casa-</t>
  </si>
  <si>
    <t>CASSA-CASIERIE-&gt;Apetrei Catalin/Plati casa-</t>
  </si>
  <si>
    <t>CASSA-CASIERIE-&gt;Baltag Mariana/Plati casa-</t>
  </si>
  <si>
    <t>CASSA-CASIERIE-&gt;Baron Liviu/Plati casa-</t>
  </si>
  <si>
    <t>CASSA-CASIERIE-&gt;Birnoschi Lucian/Plati casa-</t>
  </si>
  <si>
    <t>CASSA-CASIERIE-&gt;Bombari Gheorghe-Mugurel/Plati casa-</t>
  </si>
  <si>
    <t>CASSA-CASIERIE-&gt;Bostan Maricel/Plati casa-</t>
  </si>
  <si>
    <t>CASSA-CASIERIE-&gt;Bot Florin/Plati casa-</t>
  </si>
  <si>
    <t>CASSA-CASIERIE-&gt;Bozianu Necoleta/Plati casa-</t>
  </si>
  <si>
    <t>CASSA-CASIERIE-&gt;Burghelea Vasile/Plati casa-</t>
  </si>
  <si>
    <t>CASSA-CASIERIE-&gt;Buruiana Dumitru-Daniel/Plati casa-</t>
  </si>
  <si>
    <t>CASSA-CASIERIE-&gt;Cardoneanu Marcel/Plati casa-</t>
  </si>
  <si>
    <t>CASSA-CASIERIE-&gt;Chirila Corneliu-Gabriel/Plati casa-</t>
  </si>
  <si>
    <t>CASSA-CASIERIE-&gt;Chirila Costin-Cristian/Plati casa-</t>
  </si>
  <si>
    <t>CASSA-CASIERIE-&gt;Cihodaru Diana-Laura/Plati casa-</t>
  </si>
  <si>
    <t>CASSA-CASIERIE-&gt;Codreanu Maria/Plati casa-</t>
  </si>
  <si>
    <t>CASSA-CASIERIE-&gt;Cornut Carmen/Plati casa-</t>
  </si>
  <si>
    <t>CASSA-CASIERIE-&gt;Gache Claudiu/Plati casa-</t>
  </si>
  <si>
    <t>CASSA-CASIERIE-&gt;Gachie Maricel/Plati casa-</t>
  </si>
  <si>
    <t>CASSA-CASIERIE-&gt;Iacob Elena/Plati casa-</t>
  </si>
  <si>
    <t>CASSA-CASIERIE-&gt;Ionita Gabriela/Plati casa-</t>
  </si>
  <si>
    <t>CASSA-CASIERIE-&gt;Ionita Vasile Samir/Plati casa-</t>
  </si>
  <si>
    <t>CASSA-CASIERIE-&gt;Manolachi Irina/Plati casa-</t>
  </si>
  <si>
    <t>CASSA-CASIERIE-&gt;Olarasu Costica/Plati casa-</t>
  </si>
  <si>
    <t>CASSA-CASIERIE-&gt;Paduraru Dumitru/Plati casa-</t>
  </si>
  <si>
    <t>CASSA-CASIERIE-&gt;Pavelescu Marius Liviu/Plati casa-</t>
  </si>
  <si>
    <t>CASSA-CASIERIE-&gt;Sitaru Gabriela/Plati casa-</t>
  </si>
  <si>
    <t>CASSA-CASIERIE-&gt;Surugiu Valentin/Plati casa-</t>
  </si>
  <si>
    <t>CASSA-CASIERIE-&gt;Tabacaru Minu/Plati casa-</t>
  </si>
  <si>
    <t>CH79/30.08.2024</t>
  </si>
  <si>
    <t>CASSA-CASIERIE-&gt;Alexa Maestel-Mario/Plati casa-</t>
  </si>
  <si>
    <t>CASSA-CASIERIE-&gt;Amarinei Oana-Georgiana/Plati casa-</t>
  </si>
  <si>
    <t>CASSA-CASIERIE-&gt;Ardeleanu Mircea Constantin/Plati casa-</t>
  </si>
  <si>
    <t>CASSA-CASIERIE-&gt;Axinte Andreea/Plati casa-</t>
  </si>
  <si>
    <t>CASSA-CASIERIE-&gt;Carp Petru/Plati casa-</t>
  </si>
  <si>
    <t>CASSA-CASIERIE-&gt;Chelaru Loredana/Plati casa-</t>
  </si>
  <si>
    <t>CASSA-CASIERIE-&gt;Cozma Elvira/Plati casa-</t>
  </si>
  <si>
    <t>CASSA-CASIERIE-&gt;Doltu Duca Emanuel/Plati casa-</t>
  </si>
  <si>
    <t>CASSA-CASIERIE-&gt;Gandore Daniela/Plati casa-</t>
  </si>
  <si>
    <t>CASSA-CASIERIE-&gt;Hurchi Marius/Plati casa-</t>
  </si>
  <si>
    <t>CASSA-CASIERIE-&gt;Joita Marin/Plati casa-</t>
  </si>
  <si>
    <t>CASSA-CASIERIE-&gt;Melus Andrei/Plati casa-</t>
  </si>
  <si>
    <t>CASSA-CASIERIE-&gt;Mocanu Aurora/Plati casa-</t>
  </si>
  <si>
    <t>CASSA-CASIERIE-&gt;Nitoi Alina/Plati casa-</t>
  </si>
  <si>
    <t>CASSA-CASIERIE-&gt;Paduraru Adriana/Plati casa-</t>
  </si>
  <si>
    <t>CASSA-CASIERIE-&gt;Paduraru Luis-Constantin/Plati casa-</t>
  </si>
  <si>
    <t>CASSA-CASIERIE-&gt;Simion Mariana/Plati casa-</t>
  </si>
  <si>
    <t>CASSA-CASIERIE-&gt;Tiron Adrian Daniel/Plati casa-</t>
  </si>
  <si>
    <t>CASSA-CASIERIE-&gt;Turculet Gianina-Mihaela/Plati casa-</t>
  </si>
  <si>
    <t>CASSA-CASIERIE-&gt;Ungurianu Andrei/Plati casa-</t>
  </si>
  <si>
    <t>CASSA-CASIERIE-&gt;Ocheana Petru/Plati casa-</t>
  </si>
  <si>
    <t>BF.1/30.08.2024</t>
  </si>
  <si>
    <t>TAVIANY IMPEX SRL-Cheltuieli-</t>
  </si>
  <si>
    <t>623.1</t>
  </si>
  <si>
    <t>TAVIANY IMPEX SRL-TVA deductibil-</t>
  </si>
  <si>
    <t>PV394/30.08.2024</t>
  </si>
  <si>
    <t>Comp. parteneri-AQUAVAS SA&lt;&gt;AQUAVAS SA</t>
  </si>
  <si>
    <t>F.75533/30.08.2024</t>
  </si>
  <si>
    <t>REDCON UNU S.R.L.-Intrari articole-</t>
  </si>
  <si>
    <t>F.46550/27.08.2024</t>
  </si>
  <si>
    <t>F.80182/30.08.2024</t>
  </si>
  <si>
    <t>F.149/30.08.2024</t>
  </si>
  <si>
    <t>F.147/30.08.2024</t>
  </si>
  <si>
    <t>F.148/30.08.2024</t>
  </si>
  <si>
    <t>REDCON UNU S.R.L.-TVA deductibil-</t>
  </si>
  <si>
    <t>F.TRURB12128/30.08.2024</t>
  </si>
  <si>
    <t>TEHNOFOREST SRL-</t>
  </si>
  <si>
    <t>F.TRURB12129/30.08.2024</t>
  </si>
  <si>
    <t>AQUAVAS SA-Iesiri facturi-</t>
  </si>
  <si>
    <t>F.TRURB12130/30.08.2024</t>
  </si>
  <si>
    <t>F.TRURB12131/30.08.2024</t>
  </si>
  <si>
    <t>ZONE-GAZ SRL-</t>
  </si>
  <si>
    <t>F.TRURB12132/30.08.2024</t>
  </si>
  <si>
    <t>GOSCOM  SA-Iesiri facturi-</t>
  </si>
  <si>
    <t>F.TRURB12133/30.08.2024</t>
  </si>
  <si>
    <t>CAR PENSIONARI VASLUI-Iesiri facturi-</t>
  </si>
  <si>
    <t>TEHNOFOREST SRL-TVA colectat-</t>
  </si>
  <si>
    <t>CAR PENSIONARI VASLUI-TVA colectat-</t>
  </si>
  <si>
    <t>AE.TRURB12136/31.08.2024</t>
  </si>
  <si>
    <t>DIRECTIA DE ASISTENTA SOCIALA-Iesiri-</t>
  </si>
  <si>
    <t>7411.1</t>
  </si>
  <si>
    <t>AE.TRURB12138/31.08.2024</t>
  </si>
  <si>
    <t>PRIMARIA MUNICIPIUL VASLUI-Iesiri-</t>
  </si>
  <si>
    <t>7411.3</t>
  </si>
  <si>
    <t>AE.TRURB12139/31.08.2024</t>
  </si>
  <si>
    <t>AE.TRURB12143/31.08.2024</t>
  </si>
  <si>
    <t>7416</t>
  </si>
  <si>
    <t>DIRECTIA DE ASISTENTA SOCIALA-TVA neexigibil-</t>
  </si>
  <si>
    <t>PRIMARIA MUNICIPIUL VASLUI-TVA neexigibil-</t>
  </si>
  <si>
    <t>OP140/31.08.2024</t>
  </si>
  <si>
    <t>SONY COM S.R.L.-&gt;BTRL-RO82BTRLRONCRT0217439201/Incasari banca-</t>
  </si>
  <si>
    <t>BC.18133/31.08.2024</t>
  </si>
  <si>
    <t>BC.18134/31.08.2024</t>
  </si>
  <si>
    <t>STATII-Consum materiale-</t>
  </si>
  <si>
    <t>STATII</t>
  </si>
  <si>
    <t>BC.BC1002/31.08.2024</t>
  </si>
  <si>
    <t>BC.BC1003/31.08.2024</t>
  </si>
  <si>
    <t>BC.BC1004/31.08.2024</t>
  </si>
  <si>
    <t>BC.722/31.08.2024</t>
  </si>
  <si>
    <t>COND.AUTO-Consum materiale-Rezolvare drepturi in natura</t>
  </si>
  <si>
    <t>642</t>
  </si>
  <si>
    <t>BC.723/31.08.2024</t>
  </si>
  <si>
    <t>AUXILIARI-Consum materiale-Rezolvare drepturi in natura</t>
  </si>
  <si>
    <t>BC.724/31.08.2024</t>
  </si>
  <si>
    <t>ADMINISTRATIV-card-Consum materiale-Rezolvare drepturi in natura</t>
  </si>
  <si>
    <t>BC.725/31.08.2024</t>
  </si>
  <si>
    <t>ATELIER-Consum materiale-Rezolvare drepturi in natura</t>
  </si>
  <si>
    <t>BC.726/31.08.2024</t>
  </si>
  <si>
    <t>BC.727/31.08.2024</t>
  </si>
  <si>
    <t>BC.728/31.08.2024</t>
  </si>
  <si>
    <t>BC.729/31.08.2024</t>
  </si>
  <si>
    <t>BC.730/31.08.2024</t>
  </si>
  <si>
    <t>BC.731/31.08.2024</t>
  </si>
  <si>
    <t>BC.732/31.08.2024</t>
  </si>
  <si>
    <t>DISPECERAT-Consum materiale-Rezolvare drepturi in natura</t>
  </si>
  <si>
    <t>BC.733/31.08.2024</t>
  </si>
  <si>
    <t>BC.734/31.08.2024</t>
  </si>
  <si>
    <t>TAXATOARE-Consum materiale-Rezolvare drepturi in natura</t>
  </si>
  <si>
    <t>BC.735/31.08.2024</t>
  </si>
  <si>
    <t>BC.736/31.08.2024</t>
  </si>
  <si>
    <t>TESA-Consum materiale-Rezolvare drepturi in natura</t>
  </si>
  <si>
    <t>BC.737/31.08.2024</t>
  </si>
  <si>
    <t>BC.FAZ2637/31.08.2024</t>
  </si>
  <si>
    <t>BC.FAZ2638/31.08.2024</t>
  </si>
  <si>
    <t>Activ.auxiliare -CURSE OCAZIONALE-Consum materiale-</t>
  </si>
  <si>
    <t>Activ.auxiliare -CURSE OCAZIONALE</t>
  </si>
  <si>
    <t>BC.FAZ2639/31.08.2024</t>
  </si>
  <si>
    <t>IS 03 WYM-Consum materiale-</t>
  </si>
  <si>
    <t>IS 03 WYM</t>
  </si>
  <si>
    <t>BC.FAZ2640/31.08.2024</t>
  </si>
  <si>
    <t>02TUV-Consum materiale-</t>
  </si>
  <si>
    <t>02TUV</t>
  </si>
  <si>
    <t>BC.FAZ2641/31.08.2024</t>
  </si>
  <si>
    <t>BC.FAZ2642/31.08.2024</t>
  </si>
  <si>
    <t>BC.FAZ2643/31.08.2024</t>
  </si>
  <si>
    <t>BC.FAZ2644/31.08.2024</t>
  </si>
  <si>
    <t>BC.FAZ2645/31.08.2024</t>
  </si>
  <si>
    <t>BC.FAZ2646/31.08.2024</t>
  </si>
  <si>
    <t>BC.FAZ2647/31.08.2024</t>
  </si>
  <si>
    <t>30TUV-Consum materiale-</t>
  </si>
  <si>
    <t>30TUV</t>
  </si>
  <si>
    <t>BC.FAZ2648/31.08.2024</t>
  </si>
  <si>
    <t>28TUV-Consum materiale-</t>
  </si>
  <si>
    <t>28TUV</t>
  </si>
  <si>
    <t>BC.FAZ2649/31.08.2024</t>
  </si>
  <si>
    <t>BC.FAZ2650/31.08.2024</t>
  </si>
  <si>
    <t>BC.FAZ2651/31.08.2024</t>
  </si>
  <si>
    <t>BC.FAZ2652/31.08.2024</t>
  </si>
  <si>
    <t>BC.FAZ2653/31.08.2024</t>
  </si>
  <si>
    <t>BC.FAZ2654/31.08.2024</t>
  </si>
  <si>
    <t>BC.FAZ2655/31.08.2024</t>
  </si>
  <si>
    <t>BC.FAZ2656/31.08.2024</t>
  </si>
  <si>
    <t>BC.FAZ2657/31.08.2024</t>
  </si>
  <si>
    <t>BC.FAZ2658/31.08.2024</t>
  </si>
  <si>
    <t>BC.FAZ2659/31.08.2024</t>
  </si>
  <si>
    <t>BC.FAZ2660/31.08.2024</t>
  </si>
  <si>
    <t>BC.FAZ2661/31.08.2024</t>
  </si>
  <si>
    <t>BC.FAZ2662/31.08.2024</t>
  </si>
  <si>
    <t>BC.FAZ2663/31.08.2024</t>
  </si>
  <si>
    <t>BC.FAZ2664/31.08.2024</t>
  </si>
  <si>
    <t>BC.FAZ2665/31.08.2024</t>
  </si>
  <si>
    <t>BC.FAZ2666/31.08.2024</t>
  </si>
  <si>
    <t>BC.FAZ2667/31.08.2024</t>
  </si>
  <si>
    <t>BC.FAZ2668/31.08.2024</t>
  </si>
  <si>
    <t>BC.FAZ2669/31.08.2024</t>
  </si>
  <si>
    <t>CH5325/31.08.2024</t>
  </si>
  <si>
    <t>CH5326/31.08.2024</t>
  </si>
  <si>
    <t>F.256114/31.08.2024</t>
  </si>
  <si>
    <t>AQUAVAS SA-Cheltuieli-</t>
  </si>
  <si>
    <t>F.3965/31.08.2024</t>
  </si>
  <si>
    <t>GAZ-EST S.A.-Cheltuieli-</t>
  </si>
  <si>
    <t>605.3</t>
  </si>
  <si>
    <t>AQUAVAS SA-TVA deductibil-</t>
  </si>
  <si>
    <t>GAZ-EST S.A.-TVA deductibil-</t>
  </si>
  <si>
    <t>Automat</t>
  </si>
  <si>
    <t>Inchidere TVA-Sincronizare</t>
  </si>
  <si>
    <t>Inchidere TVA-Inchidere sold</t>
  </si>
  <si>
    <t>4424</t>
  </si>
  <si>
    <t>Inchidere ch.-Inchidere sold</t>
  </si>
  <si>
    <t>121</t>
  </si>
  <si>
    <t>6028</t>
  </si>
  <si>
    <t>613</t>
  </si>
  <si>
    <t>621</t>
  </si>
  <si>
    <t>625.1</t>
  </si>
  <si>
    <t>641</t>
  </si>
  <si>
    <t>6454</t>
  </si>
  <si>
    <t>6458.1</t>
  </si>
  <si>
    <t>646</t>
  </si>
  <si>
    <t>658.01</t>
  </si>
  <si>
    <t>6811</t>
  </si>
  <si>
    <t>6812</t>
  </si>
  <si>
    <t>Inchidere ven.-Inchidere sold</t>
  </si>
  <si>
    <t>708.3</t>
  </si>
  <si>
    <t>754</t>
  </si>
  <si>
    <t>7581</t>
  </si>
  <si>
    <t>7582</t>
  </si>
  <si>
    <t>7587</t>
  </si>
  <si>
    <t>Imobilizari-1</t>
  </si>
  <si>
    <t>PROGRAM CONTABIL WinMENTOR-/(1)</t>
  </si>
  <si>
    <t>2808</t>
  </si>
  <si>
    <t>Imobilizari-1999349023</t>
  </si>
  <si>
    <t>Modernizare atelier-/(1999349023)</t>
  </si>
  <si>
    <t>2812</t>
  </si>
  <si>
    <t>Imobilizari-1999349021</t>
  </si>
  <si>
    <t>Modernizare atelier-/(1999349021)</t>
  </si>
  <si>
    <t>Imobilizari-1999349022</t>
  </si>
  <si>
    <t>Modernizare atelier-/(1999349022)</t>
  </si>
  <si>
    <t>Imobilizari-500145</t>
  </si>
  <si>
    <t>Baterie incalzire cu apa calda-/(500145)</t>
  </si>
  <si>
    <t>281.03.1</t>
  </si>
  <si>
    <t>Imobilizari-500146</t>
  </si>
  <si>
    <t>AUTOBUZ KAROSA VS 38 TUV-/(500146)</t>
  </si>
  <si>
    <t>281.03.2</t>
  </si>
  <si>
    <t>38TUV</t>
  </si>
  <si>
    <t>Imobilizari-500147</t>
  </si>
  <si>
    <t>DACIA DUSTER VS 02 TUV-/(500147)</t>
  </si>
  <si>
    <t>Imobilizari-500148</t>
  </si>
  <si>
    <t>SISTEM DE CALCUL INTEL CORE I5-/(500148)</t>
  </si>
  <si>
    <t>281.04</t>
  </si>
  <si>
    <t>Imobilizari-500149</t>
  </si>
  <si>
    <t>ECRAN LED PROGRAMABIL-/(500149)</t>
  </si>
  <si>
    <t>Imobilizari-500150</t>
  </si>
  <si>
    <t>ECRAN LED PROGRAMABIL-/(500150)</t>
  </si>
  <si>
    <t>Imobilizari-500159</t>
  </si>
  <si>
    <t>IMPRIMANTA HP M521-/(500159)</t>
  </si>
  <si>
    <t>NC3</t>
  </si>
  <si>
    <t>/Popriri salariati</t>
  </si>
  <si>
    <t>NC4</t>
  </si>
  <si>
    <t>/Maj si pen taxe locale</t>
  </si>
  <si>
    <t>NC5</t>
  </si>
  <si>
    <t>/COTIZATIE ANRSC AUGUST</t>
  </si>
  <si>
    <t>NC6</t>
  </si>
  <si>
    <t>/CF DECLARATII IULIE 2024</t>
  </si>
  <si>
    <t>NC7</t>
  </si>
  <si>
    <t>/Rca</t>
  </si>
  <si>
    <t>NC8</t>
  </si>
  <si>
    <t>/DESPAGUBIRI RESTACO CF OP</t>
  </si>
  <si>
    <t>NC9</t>
  </si>
  <si>
    <t>/Venituri din chirii luna august</t>
  </si>
  <si>
    <t>VS 510</t>
  </si>
  <si>
    <t>448.06</t>
  </si>
  <si>
    <t>VS 504</t>
  </si>
  <si>
    <t>VS 505</t>
  </si>
  <si>
    <t>VS 506</t>
  </si>
  <si>
    <t>VS 507</t>
  </si>
  <si>
    <t>VS 509</t>
  </si>
  <si>
    <t>Handicap.Aug 2024</t>
  </si>
  <si>
    <t>Lichidati card</t>
  </si>
  <si>
    <t>AGA-CA</t>
  </si>
  <si>
    <t>T O T A L   G E N E R A L</t>
  </si>
  <si>
    <t>Row Labels</t>
  </si>
  <si>
    <t>Grand Total</t>
  </si>
  <si>
    <t>Sum of debit</t>
  </si>
  <si>
    <t>Suma dir</t>
  </si>
  <si>
    <t xml:space="preserve">Km </t>
  </si>
  <si>
    <t>Km</t>
  </si>
  <si>
    <t>km</t>
  </si>
  <si>
    <t>Chelt dir</t>
  </si>
  <si>
    <t>de distib</t>
  </si>
  <si>
    <t>total</t>
  </si>
  <si>
    <t>public</t>
  </si>
  <si>
    <t>ocaz</t>
  </si>
  <si>
    <t>pt ocaz</t>
  </si>
  <si>
    <t>SC TRANSURB SA</t>
  </si>
  <si>
    <t>1. Cheltuieli directe urban- autobuze</t>
  </si>
  <si>
    <t>Nr. Auto</t>
  </si>
  <si>
    <t>Km. urban</t>
  </si>
  <si>
    <t>Chelt./mat/serv</t>
  </si>
  <si>
    <t>Personal-Soferi</t>
  </si>
  <si>
    <t>Personal tax</t>
  </si>
  <si>
    <t>TOTAL</t>
  </si>
  <si>
    <t>02 TUV</t>
  </si>
  <si>
    <t>10TUV</t>
  </si>
  <si>
    <t>22TUV</t>
  </si>
  <si>
    <t>23TUV</t>
  </si>
  <si>
    <t>24TUV</t>
  </si>
  <si>
    <t>25TUV</t>
  </si>
  <si>
    <t>06GJS</t>
  </si>
  <si>
    <t>06GJR</t>
  </si>
  <si>
    <t>06KJE</t>
  </si>
  <si>
    <t>06KJD</t>
  </si>
  <si>
    <t>06VGP</t>
  </si>
  <si>
    <t>06VGS</t>
  </si>
  <si>
    <t>06VGU</t>
  </si>
  <si>
    <t>06VGV</t>
  </si>
  <si>
    <t>06VGW</t>
  </si>
  <si>
    <t>06VGX</t>
  </si>
  <si>
    <t>06VGY</t>
  </si>
  <si>
    <t>06VGZ</t>
  </si>
  <si>
    <t>VS GFH</t>
  </si>
  <si>
    <t>VS GFI</t>
  </si>
  <si>
    <t>Total autobuze</t>
  </si>
  <si>
    <t>1. Cheltuieli directe urban- troleibuze</t>
  </si>
  <si>
    <t>Nr. troleibuz</t>
  </si>
  <si>
    <t>IS03WYM</t>
  </si>
  <si>
    <t>Total troleibuze</t>
  </si>
  <si>
    <t>Total general</t>
  </si>
  <si>
    <t>2. Cheltuieli directe ocazionale</t>
  </si>
  <si>
    <t>Km.Ocazionali</t>
  </si>
  <si>
    <t>ALTE VENITURI</t>
  </si>
  <si>
    <t>VSGFH</t>
  </si>
  <si>
    <t>VSGFI</t>
  </si>
  <si>
    <t>VS501</t>
  </si>
  <si>
    <t>CHELTUIELI</t>
  </si>
  <si>
    <t>VS502</t>
  </si>
  <si>
    <t>VS504</t>
  </si>
  <si>
    <t>VS506</t>
  </si>
  <si>
    <t>VS507</t>
  </si>
  <si>
    <t>VS508</t>
  </si>
  <si>
    <t>VS509</t>
  </si>
  <si>
    <t>VS510</t>
  </si>
  <si>
    <t>Combustibil</t>
  </si>
  <si>
    <t>Che curse ocazionale</t>
  </si>
  <si>
    <t>chelt directe</t>
  </si>
  <si>
    <t>Alte cheltuieli activitati diverse</t>
  </si>
  <si>
    <t>chelt indirecte</t>
  </si>
  <si>
    <t>Total che directe ocazional</t>
  </si>
  <si>
    <t>Cheltuieli cu marfurile</t>
  </si>
  <si>
    <t>Cheltuieli chirii</t>
  </si>
  <si>
    <t>Cheltuieli din recuperari salarii</t>
  </si>
  <si>
    <t xml:space="preserve">Alte cheltuieli directe </t>
  </si>
  <si>
    <t>Prime de asigurare recuperate</t>
  </si>
  <si>
    <t>TOTAL DIRECTE</t>
  </si>
  <si>
    <t xml:space="preserve">3. Cheltuieli indirecte </t>
  </si>
  <si>
    <t>Chelt.mat/serv</t>
  </si>
  <si>
    <t>Personal</t>
  </si>
  <si>
    <t>Administrativ</t>
  </si>
  <si>
    <t>Atelier</t>
  </si>
  <si>
    <t>Auxiliari</t>
  </si>
  <si>
    <t>Coloana auto</t>
  </si>
  <si>
    <t>Dispecerat</t>
  </si>
  <si>
    <t>retea fir contact</t>
  </si>
  <si>
    <t>statie redresare</t>
  </si>
  <si>
    <t>TOTAL INDIRECTE</t>
  </si>
  <si>
    <t>TOTAL GENERAL</t>
  </si>
  <si>
    <t>Sume 658</t>
  </si>
  <si>
    <t>Sume salarii ani anteriori cf hot jud</t>
  </si>
  <si>
    <t>Pierderi din creante</t>
  </si>
  <si>
    <t xml:space="preserve">TOTAL GENERAL </t>
  </si>
  <si>
    <t xml:space="preserve">Impozit profit Trim I si II </t>
  </si>
  <si>
    <t>tarif orar</t>
  </si>
  <si>
    <t>nr. ore</t>
  </si>
  <si>
    <t>valoare</t>
  </si>
  <si>
    <t>comision</t>
  </si>
  <si>
    <t>tichet</t>
  </si>
  <si>
    <t xml:space="preserve">Total </t>
  </si>
  <si>
    <t>munca</t>
  </si>
  <si>
    <t>masa</t>
  </si>
  <si>
    <t>personal</t>
  </si>
  <si>
    <t>Ore tr ocazional</t>
  </si>
  <si>
    <t xml:space="preserve"> tr autobuz/microbuz/troleibuz</t>
  </si>
  <si>
    <t>Tariful orar conduc auto:</t>
  </si>
  <si>
    <t xml:space="preserve">Fond salarii ore lucrate   </t>
  </si>
  <si>
    <t>Spor vechime ore lucrate</t>
  </si>
  <si>
    <t xml:space="preserve">Numar ore lucrate         </t>
  </si>
  <si>
    <t>Ore troleibuz cond auto</t>
  </si>
  <si>
    <t>Fond salarii ore lucrate troleibuz</t>
  </si>
  <si>
    <t>Tariful orar taxatoare:</t>
  </si>
  <si>
    <t>Ore troleibuz taxatoare</t>
  </si>
  <si>
    <t>Director</t>
  </si>
  <si>
    <t>Intocmit</t>
  </si>
  <si>
    <t>Ing.Vechiu Constantin Ioan</t>
  </si>
  <si>
    <t>Amarinei Oana</t>
  </si>
  <si>
    <t>AUGUST  2024</t>
  </si>
</sst>
</file>

<file path=xl/styles.xml><?xml version="1.0" encoding="utf-8"?>
<styleSheet xmlns="http://schemas.openxmlformats.org/spreadsheetml/2006/main">
  <fonts count="9">
    <font>
      <sz val="11"/>
      <color theme="1"/>
      <name val="Calibri"/>
      <family val="2"/>
    </font>
    <font>
      <sz val="8"/>
      <color rgb="FF000000"/>
      <name val="Arial"/>
    </font>
    <font>
      <b/>
      <sz val="8"/>
      <color rgb="FF000000"/>
      <name val="Arial"/>
    </font>
    <font>
      <b/>
      <sz val="9"/>
      <color indexed="8"/>
      <name val="Arial"/>
      <family val="2"/>
    </font>
    <font>
      <sz val="10"/>
      <color indexed="8"/>
      <name val="Arial"/>
      <family val="2"/>
      <charset val="238"/>
    </font>
    <font>
      <b/>
      <sz val="12"/>
      <name val="Times New Roman"/>
      <family val="1"/>
    </font>
    <font>
      <sz val="12"/>
      <name val="Times New Roman"/>
      <family val="1"/>
    </font>
    <font>
      <b/>
      <sz val="10"/>
      <name val="Times New Roman"/>
      <family val="1"/>
    </font>
    <font>
      <sz val="12"/>
      <color rgb="FFFF0000"/>
      <name val="Times New Roman"/>
      <family val="1"/>
    </font>
  </fonts>
  <fills count="6">
    <fill>
      <patternFill patternType="none"/>
    </fill>
    <fill>
      <patternFill patternType="gray125"/>
    </fill>
    <fill>
      <patternFill patternType="solid">
        <fgColor rgb="FFFFFFFF"/>
        <bgColor auto="1"/>
      </patternFill>
    </fill>
    <fill>
      <patternFill patternType="solid">
        <fgColor rgb="FFC0C0C0"/>
        <bgColor auto="1"/>
      </patternFill>
    </fill>
    <fill>
      <patternFill patternType="solid">
        <fgColor rgb="FFFFFF00"/>
        <bgColor indexed="64"/>
      </patternFill>
    </fill>
    <fill>
      <patternFill patternType="solid">
        <fgColor theme="0" tint="-0.34998626667073579"/>
        <bgColor indexed="64"/>
      </patternFill>
    </fill>
  </fills>
  <borders count="40">
    <border>
      <left/>
      <right/>
      <top/>
      <bottom/>
      <diagonal/>
    </border>
    <border diagonalUp="1" diagonalDown="1">
      <left style="thin">
        <color auto="1"/>
      </left>
      <right style="thin">
        <color auto="1"/>
      </right>
      <top/>
      <bottom/>
      <diagonal/>
    </border>
    <border diagonalUp="1" diagonalDown="1">
      <left/>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4" fillId="0" borderId="0"/>
  </cellStyleXfs>
  <cellXfs count="144">
    <xf numFmtId="0" fontId="0" fillId="0" borderId="0" xfId="0"/>
    <xf numFmtId="1" fontId="1" fillId="2" borderId="1" xfId="0" applyNumberFormat="1" applyFont="1" applyFill="1" applyBorder="1" applyAlignment="1">
      <alignment horizontal="center"/>
    </xf>
    <xf numFmtId="1" fontId="1" fillId="2" borderId="1" xfId="0" applyNumberFormat="1" applyFont="1" applyFill="1" applyBorder="1" applyAlignment="1">
      <alignment horizontal="left"/>
    </xf>
    <xf numFmtId="4" fontId="1" fillId="2" borderId="1" xfId="0" applyNumberFormat="1" applyFont="1" applyFill="1" applyBorder="1" applyAlignment="1">
      <alignment horizontal="right"/>
    </xf>
    <xf numFmtId="4" fontId="2" fillId="3" borderId="0" xfId="0" applyNumberFormat="1" applyFont="1" applyFill="1" applyAlignment="1">
      <alignment horizontal="right"/>
    </xf>
    <xf numFmtId="1" fontId="2" fillId="3" borderId="0" xfId="0" applyNumberFormat="1" applyFont="1" applyFill="1" applyAlignment="1">
      <alignment horizontal="center"/>
    </xf>
    <xf numFmtId="1" fontId="2" fillId="3" borderId="0" xfId="0" applyNumberFormat="1" applyFont="1" applyFill="1" applyAlignment="1">
      <alignment horizontal="right"/>
    </xf>
    <xf numFmtId="1" fontId="2" fillId="3" borderId="0" xfId="0" applyNumberFormat="1" applyFont="1" applyFill="1" applyAlignment="1">
      <alignment horizontal="left"/>
    </xf>
    <xf numFmtId="1" fontId="2" fillId="3" borderId="2" xfId="0" applyNumberFormat="1" applyFont="1" applyFill="1" applyBorder="1" applyAlignment="1">
      <alignment horizontal="center"/>
    </xf>
    <xf numFmtId="1" fontId="1" fillId="2" borderId="1" xfId="0" applyNumberFormat="1" applyFont="1" applyFill="1" applyBorder="1" applyAlignment="1">
      <alignment horizont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indent="1"/>
    </xf>
    <xf numFmtId="0" fontId="3" fillId="0" borderId="0" xfId="0" applyFont="1"/>
    <xf numFmtId="0" fontId="3" fillId="0" borderId="0" xfId="0" applyFont="1" applyFill="1"/>
    <xf numFmtId="2" fontId="3" fillId="0" borderId="0" xfId="0" applyNumberFormat="1" applyFont="1"/>
    <xf numFmtId="0" fontId="0" fillId="0" borderId="3" xfId="0" applyBorder="1" applyAlignment="1">
      <alignment horizontal="left"/>
    </xf>
    <xf numFmtId="0" fontId="0" fillId="0" borderId="3" xfId="0" applyNumberFormat="1" applyBorder="1"/>
    <xf numFmtId="0" fontId="0" fillId="0" borderId="3" xfId="0" applyBorder="1"/>
    <xf numFmtId="0" fontId="5" fillId="0" borderId="0" xfId="1" applyFont="1"/>
    <xf numFmtId="0" fontId="6" fillId="0" borderId="0" xfId="1" applyFont="1"/>
    <xf numFmtId="0" fontId="6" fillId="0" borderId="0" xfId="0" applyFont="1"/>
    <xf numFmtId="49" fontId="5" fillId="0" borderId="0" xfId="1" applyNumberFormat="1" applyFont="1" applyAlignment="1">
      <alignment horizontal="center"/>
    </xf>
    <xf numFmtId="0" fontId="5" fillId="0" borderId="0" xfId="0" applyFont="1" applyAlignment="1">
      <alignment horizontal="center"/>
    </xf>
    <xf numFmtId="0" fontId="5" fillId="0" borderId="7" xfId="1" applyFont="1" applyBorder="1" applyAlignment="1">
      <alignment horizontal="left"/>
    </xf>
    <xf numFmtId="0" fontId="5" fillId="0" borderId="8" xfId="1" applyFont="1" applyBorder="1" applyAlignment="1">
      <alignment horizontal="left"/>
    </xf>
    <xf numFmtId="0" fontId="5" fillId="0" borderId="8" xfId="1" applyFont="1" applyBorder="1" applyAlignment="1">
      <alignment horizontal="center" wrapText="1"/>
    </xf>
    <xf numFmtId="0" fontId="5" fillId="0" borderId="9" xfId="1" applyFont="1" applyBorder="1" applyAlignment="1">
      <alignment horizontal="left"/>
    </xf>
    <xf numFmtId="0" fontId="6" fillId="0" borderId="7" xfId="1" applyFont="1" applyBorder="1" applyAlignment="1">
      <alignment horizontal="left"/>
    </xf>
    <xf numFmtId="0" fontId="6" fillId="0" borderId="0" xfId="0" applyFont="1" applyBorder="1"/>
    <xf numFmtId="0" fontId="6" fillId="0" borderId="3" xfId="0" applyFont="1" applyBorder="1"/>
    <xf numFmtId="0" fontId="6" fillId="0" borderId="10" xfId="1" applyFont="1" applyBorder="1"/>
    <xf numFmtId="0" fontId="6" fillId="0" borderId="3" xfId="1" applyFont="1" applyBorder="1"/>
    <xf numFmtId="1" fontId="6" fillId="0" borderId="3" xfId="1" applyNumberFormat="1" applyFont="1" applyBorder="1"/>
    <xf numFmtId="0" fontId="6" fillId="0" borderId="11" xfId="1" applyFont="1" applyBorder="1"/>
    <xf numFmtId="0" fontId="6" fillId="0" borderId="12" xfId="1" applyFont="1" applyBorder="1"/>
    <xf numFmtId="0" fontId="6" fillId="0" borderId="13" xfId="1" applyFont="1" applyBorder="1"/>
    <xf numFmtId="0" fontId="6" fillId="0" borderId="14" xfId="1" applyFont="1" applyBorder="1"/>
    <xf numFmtId="0" fontId="6" fillId="0" borderId="13" xfId="0" applyFont="1" applyBorder="1"/>
    <xf numFmtId="0" fontId="5" fillId="0" borderId="4" xfId="1" applyFont="1" applyBorder="1"/>
    <xf numFmtId="1" fontId="5" fillId="0" borderId="15" xfId="1" applyNumberFormat="1" applyFont="1" applyBorder="1"/>
    <xf numFmtId="1" fontId="5" fillId="0" borderId="16" xfId="1" applyNumberFormat="1" applyFont="1" applyBorder="1"/>
    <xf numFmtId="1" fontId="5" fillId="0" borderId="17" xfId="1" applyNumberFormat="1" applyFont="1" applyBorder="1"/>
    <xf numFmtId="0" fontId="6" fillId="0" borderId="18" xfId="1" applyFont="1" applyBorder="1"/>
    <xf numFmtId="0" fontId="6" fillId="0" borderId="0" xfId="1" applyFont="1" applyBorder="1"/>
    <xf numFmtId="1" fontId="6" fillId="0" borderId="0" xfId="1" applyNumberFormat="1" applyFont="1" applyBorder="1"/>
    <xf numFmtId="0" fontId="6" fillId="0" borderId="19" xfId="1" applyFont="1" applyBorder="1"/>
    <xf numFmtId="0" fontId="5" fillId="0" borderId="20" xfId="1" applyFont="1" applyBorder="1" applyAlignment="1">
      <alignment horizontal="left"/>
    </xf>
    <xf numFmtId="0" fontId="5" fillId="0" borderId="21" xfId="1" applyFont="1" applyBorder="1" applyAlignment="1">
      <alignment horizontal="left"/>
    </xf>
    <xf numFmtId="0" fontId="5" fillId="0" borderId="21" xfId="1" applyFont="1" applyBorder="1" applyAlignment="1">
      <alignment horizontal="center" wrapText="1"/>
    </xf>
    <xf numFmtId="0" fontId="5" fillId="0" borderId="22" xfId="1" applyFont="1" applyBorder="1" applyAlignment="1">
      <alignment horizontal="left"/>
    </xf>
    <xf numFmtId="0" fontId="6" fillId="0" borderId="23" xfId="1" applyFont="1" applyBorder="1"/>
    <xf numFmtId="0" fontId="6" fillId="0" borderId="24" xfId="1" applyFont="1" applyBorder="1"/>
    <xf numFmtId="1" fontId="6" fillId="0" borderId="24" xfId="1" applyNumberFormat="1" applyFont="1" applyBorder="1"/>
    <xf numFmtId="0" fontId="6" fillId="0" borderId="25" xfId="1" applyFont="1" applyBorder="1"/>
    <xf numFmtId="1" fontId="6" fillId="0" borderId="26" xfId="1" applyNumberFormat="1" applyFont="1" applyBorder="1"/>
    <xf numFmtId="1" fontId="6" fillId="0" borderId="0" xfId="0" applyNumberFormat="1" applyFont="1"/>
    <xf numFmtId="1" fontId="5" fillId="0" borderId="8" xfId="1" applyNumberFormat="1" applyFont="1" applyBorder="1" applyAlignment="1"/>
    <xf numFmtId="0" fontId="5" fillId="0" borderId="15" xfId="1" applyFont="1" applyBorder="1"/>
    <xf numFmtId="0" fontId="5" fillId="0" borderId="16" xfId="1" applyFont="1" applyBorder="1"/>
    <xf numFmtId="1" fontId="5" fillId="0" borderId="16" xfId="0" applyNumberFormat="1" applyFont="1" applyBorder="1"/>
    <xf numFmtId="1" fontId="5" fillId="0" borderId="17" xfId="0" applyNumberFormat="1" applyFont="1" applyBorder="1"/>
    <xf numFmtId="0" fontId="5" fillId="0" borderId="27" xfId="0" applyFont="1" applyBorder="1"/>
    <xf numFmtId="1" fontId="5" fillId="0" borderId="28" xfId="0" applyNumberFormat="1" applyFont="1" applyBorder="1"/>
    <xf numFmtId="1" fontId="5" fillId="0" borderId="29" xfId="0" applyNumberFormat="1" applyFont="1" applyBorder="1"/>
    <xf numFmtId="0" fontId="5" fillId="0" borderId="7" xfId="1" applyFont="1" applyBorder="1" applyAlignment="1"/>
    <xf numFmtId="0" fontId="5" fillId="0" borderId="8" xfId="1" applyFont="1" applyBorder="1" applyAlignment="1"/>
    <xf numFmtId="0" fontId="5" fillId="0" borderId="9" xfId="1" applyFont="1" applyBorder="1" applyAlignment="1"/>
    <xf numFmtId="0" fontId="6" fillId="0" borderId="8" xfId="1" applyFont="1" applyBorder="1" applyAlignment="1"/>
    <xf numFmtId="0" fontId="6" fillId="0" borderId="11" xfId="0" applyFont="1" applyBorder="1"/>
    <xf numFmtId="0" fontId="6" fillId="4" borderId="10" xfId="1" applyFont="1" applyFill="1" applyBorder="1"/>
    <xf numFmtId="0" fontId="6" fillId="4" borderId="3" xfId="1" applyFont="1" applyFill="1" applyBorder="1"/>
    <xf numFmtId="1" fontId="6" fillId="4" borderId="3" xfId="1" applyNumberFormat="1" applyFont="1" applyFill="1" applyBorder="1"/>
    <xf numFmtId="0" fontId="6" fillId="4" borderId="11" xfId="1" applyFont="1" applyFill="1" applyBorder="1"/>
    <xf numFmtId="0" fontId="5" fillId="4" borderId="10" xfId="1" applyFont="1" applyFill="1" applyBorder="1"/>
    <xf numFmtId="0" fontId="5" fillId="4" borderId="3" xfId="1" applyFont="1" applyFill="1" applyBorder="1"/>
    <xf numFmtId="1" fontId="5" fillId="4" borderId="3" xfId="1" applyNumberFormat="1" applyFont="1" applyFill="1" applyBorder="1"/>
    <xf numFmtId="1" fontId="5" fillId="4" borderId="3" xfId="0" applyNumberFormat="1" applyFont="1" applyFill="1" applyBorder="1"/>
    <xf numFmtId="1" fontId="5" fillId="4" borderId="11" xfId="1" applyNumberFormat="1" applyFont="1" applyFill="1" applyBorder="1"/>
    <xf numFmtId="1" fontId="6" fillId="0" borderId="0" xfId="1" applyNumberFormat="1" applyFont="1"/>
    <xf numFmtId="10" fontId="6" fillId="0" borderId="0" xfId="1" applyNumberFormat="1" applyFont="1"/>
    <xf numFmtId="0" fontId="5" fillId="4" borderId="12" xfId="1" applyFont="1" applyFill="1" applyBorder="1" applyAlignment="1">
      <alignment horizontal="left"/>
    </xf>
    <xf numFmtId="0" fontId="5" fillId="4" borderId="13" xfId="0" applyFont="1" applyFill="1" applyBorder="1" applyAlignment="1">
      <alignment horizontal="left"/>
    </xf>
    <xf numFmtId="0" fontId="5" fillId="5" borderId="10" xfId="1" applyFont="1" applyFill="1" applyBorder="1"/>
    <xf numFmtId="0" fontId="5" fillId="5" borderId="3" xfId="0" applyFont="1" applyFill="1" applyBorder="1"/>
    <xf numFmtId="1" fontId="5" fillId="5" borderId="3" xfId="0" applyNumberFormat="1" applyFont="1" applyFill="1" applyBorder="1"/>
    <xf numFmtId="1" fontId="5" fillId="5" borderId="26" xfId="0" applyNumberFormat="1" applyFont="1" applyFill="1" applyBorder="1"/>
    <xf numFmtId="1" fontId="5" fillId="5" borderId="30" xfId="0" applyNumberFormat="1" applyFont="1" applyFill="1" applyBorder="1"/>
    <xf numFmtId="0" fontId="5" fillId="4" borderId="10" xfId="1" applyFont="1" applyFill="1" applyBorder="1" applyAlignment="1"/>
    <xf numFmtId="0" fontId="5" fillId="4" borderId="3" xfId="1" applyFont="1" applyFill="1" applyBorder="1" applyAlignment="1"/>
    <xf numFmtId="0" fontId="5" fillId="4" borderId="10" xfId="1" applyFont="1" applyFill="1" applyBorder="1" applyAlignment="1">
      <alignment horizontal="left"/>
    </xf>
    <xf numFmtId="0" fontId="5" fillId="4" borderId="3" xfId="1" applyFont="1" applyFill="1" applyBorder="1" applyAlignment="1">
      <alignment horizontal="left"/>
    </xf>
    <xf numFmtId="1" fontId="5" fillId="4" borderId="26" xfId="1" applyNumberFormat="1" applyFont="1" applyFill="1" applyBorder="1"/>
    <xf numFmtId="0" fontId="5" fillId="0" borderId="27" xfId="1" applyFont="1" applyBorder="1"/>
    <xf numFmtId="1" fontId="5" fillId="0" borderId="28" xfId="1" applyNumberFormat="1" applyFont="1" applyBorder="1"/>
    <xf numFmtId="1" fontId="5" fillId="0" borderId="29" xfId="1" applyNumberFormat="1" applyFont="1" applyBorder="1"/>
    <xf numFmtId="0" fontId="5" fillId="0" borderId="23" xfId="1" applyFont="1" applyBorder="1"/>
    <xf numFmtId="0" fontId="5" fillId="0" borderId="24" xfId="1" applyFont="1" applyBorder="1"/>
    <xf numFmtId="0" fontId="5" fillId="0" borderId="24" xfId="1" applyFont="1" applyBorder="1" applyAlignment="1">
      <alignment horizontal="center" wrapText="1"/>
    </xf>
    <xf numFmtId="0" fontId="5" fillId="0" borderId="24" xfId="1" applyFont="1" applyBorder="1" applyAlignment="1">
      <alignment horizontal="center"/>
    </xf>
    <xf numFmtId="0" fontId="5" fillId="0" borderId="25" xfId="1" applyFont="1" applyBorder="1" applyAlignment="1">
      <alignment horizontal="center"/>
    </xf>
    <xf numFmtId="1" fontId="6" fillId="0" borderId="3" xfId="0" applyNumberFormat="1" applyFont="1" applyBorder="1"/>
    <xf numFmtId="1" fontId="6" fillId="4" borderId="11" xfId="1" applyNumberFormat="1" applyFont="1" applyFill="1" applyBorder="1"/>
    <xf numFmtId="0" fontId="5" fillId="0" borderId="31" xfId="1" applyFont="1" applyBorder="1"/>
    <xf numFmtId="0" fontId="5" fillId="0" borderId="32" xfId="1" applyFont="1" applyBorder="1"/>
    <xf numFmtId="1" fontId="5" fillId="0" borderId="32" xfId="1" applyNumberFormat="1" applyFont="1" applyBorder="1"/>
    <xf numFmtId="0" fontId="5" fillId="0" borderId="3" xfId="1" applyFont="1" applyBorder="1"/>
    <xf numFmtId="1" fontId="5" fillId="0" borderId="3" xfId="1" applyNumberFormat="1" applyFont="1" applyBorder="1"/>
    <xf numFmtId="1" fontId="5" fillId="0" borderId="25" xfId="1" applyNumberFormat="1" applyFont="1" applyBorder="1"/>
    <xf numFmtId="0" fontId="5" fillId="0" borderId="10" xfId="1" applyFont="1" applyBorder="1"/>
    <xf numFmtId="1" fontId="5" fillId="0" borderId="11" xfId="1" applyNumberFormat="1" applyFont="1" applyBorder="1"/>
    <xf numFmtId="0" fontId="7" fillId="0" borderId="31" xfId="1" applyFont="1" applyBorder="1"/>
    <xf numFmtId="0" fontId="7" fillId="0" borderId="32" xfId="1" applyFont="1" applyBorder="1"/>
    <xf numFmtId="1" fontId="5" fillId="0" borderId="33" xfId="1" applyNumberFormat="1" applyFont="1" applyBorder="1"/>
    <xf numFmtId="0" fontId="5" fillId="0" borderId="0" xfId="0" applyFont="1"/>
    <xf numFmtId="0" fontId="6" fillId="0" borderId="34" xfId="1" applyFont="1" applyBorder="1"/>
    <xf numFmtId="0" fontId="6" fillId="0" borderId="35" xfId="1" applyFont="1" applyBorder="1"/>
    <xf numFmtId="0" fontId="6" fillId="0" borderId="36" xfId="1" applyFont="1" applyBorder="1"/>
    <xf numFmtId="0" fontId="6" fillId="0" borderId="18" xfId="1" applyFont="1" applyBorder="1" applyAlignment="1">
      <alignment horizontal="left"/>
    </xf>
    <xf numFmtId="2" fontId="6" fillId="0" borderId="0" xfId="1" applyNumberFormat="1" applyFont="1" applyBorder="1"/>
    <xf numFmtId="0" fontId="6" fillId="0" borderId="0" xfId="1" applyFont="1" applyBorder="1" applyAlignment="1">
      <alignment horizontal="center"/>
    </xf>
    <xf numFmtId="1" fontId="5" fillId="0" borderId="19" xfId="1" applyNumberFormat="1" applyFont="1" applyBorder="1"/>
    <xf numFmtId="0" fontId="6" fillId="0" borderId="37" xfId="1" applyFont="1" applyBorder="1"/>
    <xf numFmtId="2" fontId="6" fillId="0" borderId="38" xfId="1" applyNumberFormat="1" applyFont="1" applyBorder="1"/>
    <xf numFmtId="0" fontId="6" fillId="0" borderId="38" xfId="1" applyFont="1" applyBorder="1"/>
    <xf numFmtId="0" fontId="6" fillId="0" borderId="39" xfId="1" applyFont="1" applyBorder="1"/>
    <xf numFmtId="2" fontId="6" fillId="0" borderId="36" xfId="1" applyNumberFormat="1" applyFont="1" applyBorder="1"/>
    <xf numFmtId="2" fontId="6" fillId="0" borderId="19" xfId="1" applyNumberFormat="1" applyFont="1" applyBorder="1"/>
    <xf numFmtId="0" fontId="8" fillId="0" borderId="0" xfId="0" applyFont="1"/>
    <xf numFmtId="0" fontId="6" fillId="0" borderId="18" xfId="0" applyFont="1" applyBorder="1"/>
    <xf numFmtId="2" fontId="6" fillId="0" borderId="19" xfId="0" applyNumberFormat="1" applyFont="1" applyBorder="1"/>
    <xf numFmtId="0" fontId="6" fillId="0" borderId="37" xfId="0" applyFont="1" applyBorder="1"/>
    <xf numFmtId="2" fontId="6" fillId="0" borderId="39" xfId="0" applyNumberFormat="1" applyFont="1" applyBorder="1"/>
    <xf numFmtId="0" fontId="6" fillId="0" borderId="0" xfId="1" applyFont="1" applyAlignment="1">
      <alignment horizontal="center"/>
    </xf>
    <xf numFmtId="0" fontId="6" fillId="0" borderId="0" xfId="1" applyFont="1" applyAlignment="1"/>
    <xf numFmtId="1" fontId="1" fillId="2" borderId="1" xfId="0" applyNumberFormat="1" applyFont="1" applyFill="1" applyBorder="1" applyAlignment="1">
      <alignment horizontal="center"/>
    </xf>
    <xf numFmtId="0" fontId="6" fillId="0" borderId="0" xfId="1" applyFont="1" applyAlignment="1">
      <alignment horizontal="center"/>
    </xf>
    <xf numFmtId="0" fontId="5" fillId="0" borderId="4" xfId="1" applyFont="1" applyBorder="1" applyAlignment="1">
      <alignment horizontal="center"/>
    </xf>
    <xf numFmtId="0" fontId="5" fillId="0" borderId="5" xfId="1" applyFont="1" applyBorder="1" applyAlignment="1">
      <alignment horizontal="center"/>
    </xf>
    <xf numFmtId="0" fontId="5" fillId="0" borderId="6" xfId="1" applyFont="1" applyBorder="1" applyAlignment="1">
      <alignment horizontal="center"/>
    </xf>
    <xf numFmtId="0" fontId="5" fillId="0" borderId="15" xfId="1" applyFont="1" applyBorder="1" applyAlignment="1">
      <alignment horizontal="center"/>
    </xf>
    <xf numFmtId="0" fontId="5" fillId="0" borderId="16" xfId="1" applyFont="1" applyBorder="1" applyAlignment="1">
      <alignment horizontal="center"/>
    </xf>
    <xf numFmtId="0" fontId="5" fillId="0" borderId="17" xfId="1" applyFont="1" applyBorder="1" applyAlignment="1">
      <alignment horizontal="center"/>
    </xf>
  </cellXfs>
  <cellStyles count="2">
    <cellStyle name="Normal" xfId="0" builtinId="0"/>
    <cellStyle name="Normal 2" xfId="1"/>
  </cellStyles>
  <dxfs count="68">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Oana" refreshedDate="45569.550344212963" createdVersion="3" refreshedVersion="3" minRefreshableVersion="3" recordCount="345">
  <cacheSource type="worksheet">
    <worksheetSource ref="A1:C346" sheet="Sheet3"/>
  </cacheSource>
  <cacheFields count="3">
    <cacheField name="debitor" numFmtId="1">
      <sharedItems count="26">
        <s v="627"/>
        <s v="6021"/>
        <s v="6024"/>
        <s v="6022"/>
        <s v="628"/>
        <s v="635"/>
        <s v="626"/>
        <s v="605.1"/>
        <s v="607"/>
        <s v="603"/>
        <s v="605.2"/>
        <s v="658.08"/>
        <s v="658.07"/>
        <s v="658.09"/>
        <s v="6458.5"/>
        <s v="611.2"/>
        <s v="623.1"/>
        <s v="642"/>
        <s v="605.3"/>
        <s v="6812"/>
        <s v="6811"/>
        <s v="658.01"/>
        <s v="613"/>
        <s v="641"/>
        <s v="646"/>
        <s v="6458.1"/>
      </sharedItems>
    </cacheField>
    <cacheField name="debit" numFmtId="4">
      <sharedItems containsSemiMixedTypes="0" containsString="0" containsNumber="1" minValue="-5187" maxValue="222067"/>
    </cacheField>
    <cacheField name="Gestiunea" numFmtId="1">
      <sharedItems count="43">
        <s v="Contabilitate"/>
        <s v="COLOANA  AUTO"/>
        <s v="DISPECERAT"/>
        <s v="34TUV"/>
        <s v="VS 503"/>
        <s v="06 KJD"/>
        <s v="32TUV"/>
        <s v="35TUV"/>
        <s v="06 VGP"/>
        <s v="ATELIER"/>
        <s v="06 VGW"/>
        <s v="06 GJR"/>
        <s v="06 VGU"/>
        <s v="06 VGY"/>
        <s v="06 VGZ"/>
        <s v="06 VGV"/>
        <s v="06 KJE"/>
        <s v="06 VGX"/>
        <s v="06 GFH"/>
        <s v="06 GFI"/>
        <s v="06 GJS"/>
        <s v="VS 502"/>
        <s v="VS 508"/>
        <s v="06 VGS"/>
        <s v="31TUV"/>
        <s v="33TUV"/>
        <s v="VS 501"/>
        <s v="STATII"/>
        <s v="COND.AUTO"/>
        <s v="AUXILIARI"/>
        <s v="TAXATOARE"/>
        <s v="Activ.auxiliare -CURSE OCAZIONALE"/>
        <s v="IS 03 WYM"/>
        <s v="02TUV"/>
        <s v="30TUV"/>
        <s v="28TUV"/>
        <s v="38TUV"/>
        <s v="VS 510"/>
        <s v="VS 504"/>
        <s v="VS 505"/>
        <s v="VS 506"/>
        <s v="VS 507"/>
        <s v="VS 509"/>
      </sharedItems>
    </cacheField>
  </cacheFields>
</pivotCacheDefinition>
</file>

<file path=xl/pivotCache/pivotCacheRecords1.xml><?xml version="1.0" encoding="utf-8"?>
<pivotCacheRecords xmlns="http://schemas.openxmlformats.org/spreadsheetml/2006/main" xmlns:r="http://schemas.openxmlformats.org/officeDocument/2006/relationships" count="345">
  <r>
    <x v="0"/>
    <n v="27"/>
    <x v="0"/>
  </r>
  <r>
    <x v="0"/>
    <n v="29"/>
    <x v="0"/>
  </r>
  <r>
    <x v="0"/>
    <n v="5"/>
    <x v="0"/>
  </r>
  <r>
    <x v="1"/>
    <n v="7.23"/>
    <x v="0"/>
  </r>
  <r>
    <x v="1"/>
    <n v="155.4"/>
    <x v="1"/>
  </r>
  <r>
    <x v="1"/>
    <n v="9.24"/>
    <x v="2"/>
  </r>
  <r>
    <x v="2"/>
    <n v="217.64"/>
    <x v="3"/>
  </r>
  <r>
    <x v="3"/>
    <n v="12.64"/>
    <x v="4"/>
  </r>
  <r>
    <x v="3"/>
    <n v="27.73"/>
    <x v="3"/>
  </r>
  <r>
    <x v="1"/>
    <n v="4.03"/>
    <x v="3"/>
  </r>
  <r>
    <x v="4"/>
    <n v="134.44999999999999"/>
    <x v="5"/>
  </r>
  <r>
    <x v="4"/>
    <n v="210.08"/>
    <x v="6"/>
  </r>
  <r>
    <x v="5"/>
    <n v="-5187"/>
    <x v="0"/>
  </r>
  <r>
    <x v="0"/>
    <n v="4"/>
    <x v="0"/>
  </r>
  <r>
    <x v="0"/>
    <n v="5"/>
    <x v="0"/>
  </r>
  <r>
    <x v="3"/>
    <n v="9.24"/>
    <x v="7"/>
  </r>
  <r>
    <x v="3"/>
    <n v="14.41"/>
    <x v="8"/>
  </r>
  <r>
    <x v="2"/>
    <n v="12.8"/>
    <x v="9"/>
  </r>
  <r>
    <x v="1"/>
    <n v="8.9499999999999993"/>
    <x v="0"/>
  </r>
  <r>
    <x v="3"/>
    <n v="13.1"/>
    <x v="10"/>
  </r>
  <r>
    <x v="2"/>
    <n v="88.09"/>
    <x v="11"/>
  </r>
  <r>
    <x v="1"/>
    <n v="5.87"/>
    <x v="12"/>
  </r>
  <r>
    <x v="3"/>
    <n v="20.96"/>
    <x v="13"/>
  </r>
  <r>
    <x v="3"/>
    <n v="26.2"/>
    <x v="14"/>
  </r>
  <r>
    <x v="1"/>
    <n v="1.18"/>
    <x v="2"/>
  </r>
  <r>
    <x v="1"/>
    <n v="28.44"/>
    <x v="0"/>
  </r>
  <r>
    <x v="1"/>
    <n v="1.34"/>
    <x v="7"/>
  </r>
  <r>
    <x v="3"/>
    <n v="9.24"/>
    <x v="11"/>
  </r>
  <r>
    <x v="1"/>
    <n v="40.130000000000003"/>
    <x v="2"/>
  </r>
  <r>
    <x v="1"/>
    <n v="1.34"/>
    <x v="11"/>
  </r>
  <r>
    <x v="6"/>
    <n v="17"/>
    <x v="0"/>
  </r>
  <r>
    <x v="4"/>
    <n v="421.02"/>
    <x v="0"/>
  </r>
  <r>
    <x v="0"/>
    <n v="6.51"/>
    <x v="0"/>
  </r>
  <r>
    <x v="3"/>
    <n v="27.51"/>
    <x v="15"/>
  </r>
  <r>
    <x v="3"/>
    <n v="46.22"/>
    <x v="5"/>
  </r>
  <r>
    <x v="1"/>
    <n v="6.72"/>
    <x v="5"/>
  </r>
  <r>
    <x v="6"/>
    <n v="65.540000000000006"/>
    <x v="0"/>
  </r>
  <r>
    <x v="4"/>
    <n v="487"/>
    <x v="0"/>
  </r>
  <r>
    <x v="7"/>
    <n v="41.68"/>
    <x v="0"/>
  </r>
  <r>
    <x v="8"/>
    <n v="42.56"/>
    <x v="0"/>
  </r>
  <r>
    <x v="9"/>
    <n v="470.59"/>
    <x v="0"/>
  </r>
  <r>
    <x v="2"/>
    <n v="409.53"/>
    <x v="16"/>
  </r>
  <r>
    <x v="3"/>
    <n v="265.91000000000003"/>
    <x v="16"/>
  </r>
  <r>
    <x v="4"/>
    <n v="84.03"/>
    <x v="14"/>
  </r>
  <r>
    <x v="4"/>
    <n v="96.64"/>
    <x v="4"/>
  </r>
  <r>
    <x v="6"/>
    <n v="894.24"/>
    <x v="0"/>
  </r>
  <r>
    <x v="7"/>
    <n v="38.869999999999997"/>
    <x v="0"/>
  </r>
  <r>
    <x v="1"/>
    <n v="1450"/>
    <x v="0"/>
  </r>
  <r>
    <x v="1"/>
    <n v="392.81"/>
    <x v="9"/>
  </r>
  <r>
    <x v="3"/>
    <n v="26.2"/>
    <x v="12"/>
  </r>
  <r>
    <x v="3"/>
    <n v="24.89"/>
    <x v="8"/>
  </r>
  <r>
    <x v="3"/>
    <n v="18.34"/>
    <x v="10"/>
  </r>
  <r>
    <x v="1"/>
    <n v="5.87"/>
    <x v="10"/>
  </r>
  <r>
    <x v="4"/>
    <n v="260"/>
    <x v="16"/>
  </r>
  <r>
    <x v="7"/>
    <n v="28.32"/>
    <x v="0"/>
  </r>
  <r>
    <x v="4"/>
    <n v="260"/>
    <x v="5"/>
  </r>
  <r>
    <x v="4"/>
    <n v="41"/>
    <x v="0"/>
  </r>
  <r>
    <x v="0"/>
    <n v="3"/>
    <x v="0"/>
  </r>
  <r>
    <x v="3"/>
    <n v="20.96"/>
    <x v="13"/>
  </r>
  <r>
    <x v="3"/>
    <n v="28.82"/>
    <x v="17"/>
  </r>
  <r>
    <x v="3"/>
    <n v="27.51"/>
    <x v="14"/>
  </r>
  <r>
    <x v="2"/>
    <n v="157"/>
    <x v="18"/>
  </r>
  <r>
    <x v="1"/>
    <n v="108.38"/>
    <x v="0"/>
  </r>
  <r>
    <x v="1"/>
    <n v="153.25"/>
    <x v="9"/>
  </r>
  <r>
    <x v="1"/>
    <n v="1.18"/>
    <x v="0"/>
  </r>
  <r>
    <x v="1"/>
    <n v="33"/>
    <x v="18"/>
  </r>
  <r>
    <x v="1"/>
    <n v="35.71"/>
    <x v="0"/>
  </r>
  <r>
    <x v="1"/>
    <n v="25.84"/>
    <x v="0"/>
  </r>
  <r>
    <x v="10"/>
    <n v="1009.11"/>
    <x v="0"/>
  </r>
  <r>
    <x v="6"/>
    <n v="7.98"/>
    <x v="0"/>
  </r>
  <r>
    <x v="7"/>
    <n v="27.28"/>
    <x v="0"/>
  </r>
  <r>
    <x v="0"/>
    <n v="4"/>
    <x v="0"/>
  </r>
  <r>
    <x v="0"/>
    <n v="18"/>
    <x v="0"/>
  </r>
  <r>
    <x v="0"/>
    <n v="30"/>
    <x v="0"/>
  </r>
  <r>
    <x v="0"/>
    <n v="3"/>
    <x v="0"/>
  </r>
  <r>
    <x v="1"/>
    <n v="359.9"/>
    <x v="2"/>
  </r>
  <r>
    <x v="2"/>
    <n v="91.97"/>
    <x v="15"/>
  </r>
  <r>
    <x v="1"/>
    <n v="44.33"/>
    <x v="2"/>
  </r>
  <r>
    <x v="3"/>
    <n v="24.55"/>
    <x v="9"/>
  </r>
  <r>
    <x v="1"/>
    <n v="9.24"/>
    <x v="2"/>
  </r>
  <r>
    <x v="1"/>
    <n v="4.12"/>
    <x v="2"/>
  </r>
  <r>
    <x v="1"/>
    <n v="72.540000000000006"/>
    <x v="9"/>
  </r>
  <r>
    <x v="4"/>
    <n v="500"/>
    <x v="0"/>
  </r>
  <r>
    <x v="8"/>
    <n v="1404.91"/>
    <x v="0"/>
  </r>
  <r>
    <x v="7"/>
    <n v="37.93"/>
    <x v="0"/>
  </r>
  <r>
    <x v="11"/>
    <n v="1.35"/>
    <x v="0"/>
  </r>
  <r>
    <x v="3"/>
    <n v="19.649999999999999"/>
    <x v="10"/>
  </r>
  <r>
    <x v="3"/>
    <n v="18.34"/>
    <x v="12"/>
  </r>
  <r>
    <x v="3"/>
    <n v="22.27"/>
    <x v="8"/>
  </r>
  <r>
    <x v="3"/>
    <n v="13.1"/>
    <x v="15"/>
  </r>
  <r>
    <x v="1"/>
    <n v="45"/>
    <x v="0"/>
  </r>
  <r>
    <x v="12"/>
    <n v="1937.71"/>
    <x v="0"/>
  </r>
  <r>
    <x v="13"/>
    <n v="840.34"/>
    <x v="0"/>
  </r>
  <r>
    <x v="4"/>
    <n v="250"/>
    <x v="0"/>
  </r>
  <r>
    <x v="7"/>
    <n v="-83.89"/>
    <x v="0"/>
  </r>
  <r>
    <x v="7"/>
    <n v="-74.290000000000006"/>
    <x v="0"/>
  </r>
  <r>
    <x v="3"/>
    <n v="19.649999999999999"/>
    <x v="19"/>
  </r>
  <r>
    <x v="3"/>
    <n v="17.03"/>
    <x v="15"/>
  </r>
  <r>
    <x v="3"/>
    <n v="26.2"/>
    <x v="17"/>
  </r>
  <r>
    <x v="3"/>
    <n v="15.72"/>
    <x v="13"/>
  </r>
  <r>
    <x v="2"/>
    <n v="397.4"/>
    <x v="20"/>
  </r>
  <r>
    <x v="3"/>
    <n v="9.24"/>
    <x v="6"/>
  </r>
  <r>
    <x v="2"/>
    <n v="28.91"/>
    <x v="18"/>
  </r>
  <r>
    <x v="1"/>
    <n v="86.54"/>
    <x v="0"/>
  </r>
  <r>
    <x v="1"/>
    <n v="10.08"/>
    <x v="0"/>
  </r>
  <r>
    <x v="1"/>
    <n v="31"/>
    <x v="13"/>
  </r>
  <r>
    <x v="1"/>
    <n v="55.54"/>
    <x v="6"/>
  </r>
  <r>
    <x v="3"/>
    <n v="261.49"/>
    <x v="18"/>
  </r>
  <r>
    <x v="2"/>
    <n v="320.3"/>
    <x v="6"/>
  </r>
  <r>
    <x v="6"/>
    <n v="21.35"/>
    <x v="0"/>
  </r>
  <r>
    <x v="7"/>
    <n v="-5.69"/>
    <x v="0"/>
  </r>
  <r>
    <x v="7"/>
    <n v="-13.28"/>
    <x v="0"/>
  </r>
  <r>
    <x v="1"/>
    <n v="243.24"/>
    <x v="21"/>
  </r>
  <r>
    <x v="1"/>
    <n v="121.62"/>
    <x v="22"/>
  </r>
  <r>
    <x v="7"/>
    <n v="1.26"/>
    <x v="0"/>
  </r>
  <r>
    <x v="7"/>
    <n v="0.57999999999999996"/>
    <x v="0"/>
  </r>
  <r>
    <x v="0"/>
    <n v="6.51"/>
    <x v="0"/>
  </r>
  <r>
    <x v="3"/>
    <n v="15.72"/>
    <x v="10"/>
  </r>
  <r>
    <x v="3"/>
    <n v="10.48"/>
    <x v="14"/>
  </r>
  <r>
    <x v="3"/>
    <n v="17.03"/>
    <x v="12"/>
  </r>
  <r>
    <x v="3"/>
    <n v="23.58"/>
    <x v="18"/>
  </r>
  <r>
    <x v="3"/>
    <n v="17.03"/>
    <x v="8"/>
  </r>
  <r>
    <x v="3"/>
    <n v="14.41"/>
    <x v="15"/>
  </r>
  <r>
    <x v="2"/>
    <n v="1013.62"/>
    <x v="16"/>
  </r>
  <r>
    <x v="1"/>
    <n v="4.83"/>
    <x v="2"/>
  </r>
  <r>
    <x v="3"/>
    <n v="108"/>
    <x v="16"/>
  </r>
  <r>
    <x v="5"/>
    <n v="29.27"/>
    <x v="10"/>
  </r>
  <r>
    <x v="5"/>
    <n v="29.27"/>
    <x v="23"/>
  </r>
  <r>
    <x v="4"/>
    <n v="300"/>
    <x v="23"/>
  </r>
  <r>
    <x v="1"/>
    <n v="5.87"/>
    <x v="16"/>
  </r>
  <r>
    <x v="3"/>
    <n v="20.96"/>
    <x v="17"/>
  </r>
  <r>
    <x v="6"/>
    <n v="24.64"/>
    <x v="0"/>
  </r>
  <r>
    <x v="14"/>
    <n v="18.66"/>
    <x v="0"/>
  </r>
  <r>
    <x v="6"/>
    <n v="11"/>
    <x v="0"/>
  </r>
  <r>
    <x v="0"/>
    <n v="4"/>
    <x v="0"/>
  </r>
  <r>
    <x v="0"/>
    <n v="5"/>
    <x v="0"/>
  </r>
  <r>
    <x v="0"/>
    <n v="5"/>
    <x v="0"/>
  </r>
  <r>
    <x v="3"/>
    <n v="20.96"/>
    <x v="15"/>
  </r>
  <r>
    <x v="3"/>
    <n v="10.48"/>
    <x v="13"/>
  </r>
  <r>
    <x v="1"/>
    <n v="4.83"/>
    <x v="0"/>
  </r>
  <r>
    <x v="1"/>
    <n v="5.87"/>
    <x v="19"/>
  </r>
  <r>
    <x v="4"/>
    <n v="260"/>
    <x v="23"/>
  </r>
  <r>
    <x v="15"/>
    <n v="13326.88"/>
    <x v="0"/>
  </r>
  <r>
    <x v="4"/>
    <n v="41"/>
    <x v="0"/>
  </r>
  <r>
    <x v="6"/>
    <n v="21"/>
    <x v="0"/>
  </r>
  <r>
    <x v="3"/>
    <n v="19.649999999999999"/>
    <x v="14"/>
  </r>
  <r>
    <x v="3"/>
    <n v="27.51"/>
    <x v="12"/>
  </r>
  <r>
    <x v="3"/>
    <n v="75.81"/>
    <x v="11"/>
  </r>
  <r>
    <x v="3"/>
    <n v="15.72"/>
    <x v="8"/>
  </r>
  <r>
    <x v="1"/>
    <n v="33"/>
    <x v="11"/>
  </r>
  <r>
    <x v="7"/>
    <n v="4009.05"/>
    <x v="0"/>
  </r>
  <r>
    <x v="15"/>
    <n v="7444.57"/>
    <x v="14"/>
  </r>
  <r>
    <x v="6"/>
    <n v="214"/>
    <x v="0"/>
  </r>
  <r>
    <x v="3"/>
    <n v="4.62"/>
    <x v="11"/>
  </r>
  <r>
    <x v="1"/>
    <n v="31.34"/>
    <x v="2"/>
  </r>
  <r>
    <x v="1"/>
    <n v="0.67"/>
    <x v="11"/>
  </r>
  <r>
    <x v="1"/>
    <n v="44.33"/>
    <x v="2"/>
  </r>
  <r>
    <x v="4"/>
    <n v="500"/>
    <x v="0"/>
  </r>
  <r>
    <x v="0"/>
    <n v="3"/>
    <x v="0"/>
  </r>
  <r>
    <x v="3"/>
    <n v="15.72"/>
    <x v="15"/>
  </r>
  <r>
    <x v="3"/>
    <n v="11.79"/>
    <x v="14"/>
  </r>
  <r>
    <x v="3"/>
    <n v="17.03"/>
    <x v="13"/>
  </r>
  <r>
    <x v="3"/>
    <n v="24.89"/>
    <x v="17"/>
  </r>
  <r>
    <x v="1"/>
    <n v="87.54"/>
    <x v="9"/>
  </r>
  <r>
    <x v="1"/>
    <n v="8.2100000000000009"/>
    <x v="0"/>
  </r>
  <r>
    <x v="1"/>
    <n v="47.9"/>
    <x v="0"/>
  </r>
  <r>
    <x v="1"/>
    <n v="46.64"/>
    <x v="0"/>
  </r>
  <r>
    <x v="1"/>
    <n v="5.87"/>
    <x v="18"/>
  </r>
  <r>
    <x v="2"/>
    <n v="180"/>
    <x v="0"/>
  </r>
  <r>
    <x v="3"/>
    <n v="9.24"/>
    <x v="18"/>
  </r>
  <r>
    <x v="1"/>
    <n v="1.34"/>
    <x v="18"/>
  </r>
  <r>
    <x v="6"/>
    <n v="35.590000000000003"/>
    <x v="0"/>
  </r>
  <r>
    <x v="4"/>
    <n v="400"/>
    <x v="0"/>
  </r>
  <r>
    <x v="9"/>
    <n v="116.81"/>
    <x v="2"/>
  </r>
  <r>
    <x v="0"/>
    <n v="4"/>
    <x v="0"/>
  </r>
  <r>
    <x v="0"/>
    <n v="80"/>
    <x v="0"/>
  </r>
  <r>
    <x v="0"/>
    <n v="16"/>
    <x v="0"/>
  </r>
  <r>
    <x v="0"/>
    <n v="4"/>
    <x v="0"/>
  </r>
  <r>
    <x v="3"/>
    <n v="22.27"/>
    <x v="23"/>
  </r>
  <r>
    <x v="3"/>
    <n v="22.27"/>
    <x v="8"/>
  </r>
  <r>
    <x v="2"/>
    <n v="680"/>
    <x v="3"/>
  </r>
  <r>
    <x v="4"/>
    <n v="873.46"/>
    <x v="0"/>
  </r>
  <r>
    <x v="4"/>
    <n v="0.25"/>
    <x v="0"/>
  </r>
  <r>
    <x v="4"/>
    <n v="213.78"/>
    <x v="0"/>
  </r>
  <r>
    <x v="1"/>
    <n v="40.08"/>
    <x v="0"/>
  </r>
  <r>
    <x v="1"/>
    <n v="20.5"/>
    <x v="2"/>
  </r>
  <r>
    <x v="3"/>
    <n v="268.91000000000003"/>
    <x v="9"/>
  </r>
  <r>
    <x v="2"/>
    <n v="742.11"/>
    <x v="5"/>
  </r>
  <r>
    <x v="2"/>
    <n v="150"/>
    <x v="24"/>
  </r>
  <r>
    <x v="3"/>
    <n v="26.2"/>
    <x v="12"/>
  </r>
  <r>
    <x v="1"/>
    <n v="1.18"/>
    <x v="0"/>
  </r>
  <r>
    <x v="1"/>
    <n v="39"/>
    <x v="9"/>
  </r>
  <r>
    <x v="1"/>
    <n v="715.1"/>
    <x v="5"/>
  </r>
  <r>
    <x v="3"/>
    <n v="108"/>
    <x v="5"/>
  </r>
  <r>
    <x v="9"/>
    <n v="417.65"/>
    <x v="9"/>
  </r>
  <r>
    <x v="0"/>
    <n v="5"/>
    <x v="0"/>
  </r>
  <r>
    <x v="3"/>
    <n v="17.03"/>
    <x v="13"/>
  </r>
  <r>
    <x v="3"/>
    <n v="20.96"/>
    <x v="17"/>
  </r>
  <r>
    <x v="2"/>
    <n v="5781.52"/>
    <x v="15"/>
  </r>
  <r>
    <x v="2"/>
    <n v="50.42"/>
    <x v="11"/>
  </r>
  <r>
    <x v="2"/>
    <n v="509.25"/>
    <x v="25"/>
  </r>
  <r>
    <x v="2"/>
    <n v="2291.36"/>
    <x v="5"/>
  </r>
  <r>
    <x v="1"/>
    <n v="560"/>
    <x v="0"/>
  </r>
  <r>
    <x v="3"/>
    <n v="19.649999999999999"/>
    <x v="15"/>
  </r>
  <r>
    <x v="1"/>
    <n v="386.55"/>
    <x v="5"/>
  </r>
  <r>
    <x v="4"/>
    <n v="176.47"/>
    <x v="16"/>
  </r>
  <r>
    <x v="1"/>
    <n v="33.619999999999997"/>
    <x v="0"/>
  </r>
  <r>
    <x v="4"/>
    <n v="1343.81"/>
    <x v="0"/>
  </r>
  <r>
    <x v="1"/>
    <n v="664.71"/>
    <x v="9"/>
  </r>
  <r>
    <x v="1"/>
    <n v="1.18"/>
    <x v="12"/>
  </r>
  <r>
    <x v="1"/>
    <n v="5.87"/>
    <x v="13"/>
  </r>
  <r>
    <x v="1"/>
    <n v="4.83"/>
    <x v="0"/>
  </r>
  <r>
    <x v="3"/>
    <n v="17.03"/>
    <x v="8"/>
  </r>
  <r>
    <x v="3"/>
    <n v="9.17"/>
    <x v="15"/>
  </r>
  <r>
    <x v="3"/>
    <n v="26.2"/>
    <x v="14"/>
  </r>
  <r>
    <x v="3"/>
    <n v="15.72"/>
    <x v="23"/>
  </r>
  <r>
    <x v="2"/>
    <n v="250"/>
    <x v="25"/>
  </r>
  <r>
    <x v="3"/>
    <n v="9.24"/>
    <x v="5"/>
  </r>
  <r>
    <x v="1"/>
    <n v="243.24"/>
    <x v="21"/>
  </r>
  <r>
    <x v="1"/>
    <n v="121.62"/>
    <x v="26"/>
  </r>
  <r>
    <x v="3"/>
    <n v="55.03"/>
    <x v="25"/>
  </r>
  <r>
    <x v="1"/>
    <n v="1.34"/>
    <x v="5"/>
  </r>
  <r>
    <x v="16"/>
    <n v="17.2"/>
    <x v="0"/>
  </r>
  <r>
    <x v="4"/>
    <n v="201.68"/>
    <x v="15"/>
  </r>
  <r>
    <x v="5"/>
    <n v="29.27"/>
    <x v="25"/>
  </r>
  <r>
    <x v="5"/>
    <n v="29.27"/>
    <x v="10"/>
  </r>
  <r>
    <x v="5"/>
    <n v="29.27"/>
    <x v="25"/>
  </r>
  <r>
    <x v="4"/>
    <n v="92.44"/>
    <x v="24"/>
  </r>
  <r>
    <x v="4"/>
    <n v="50.42"/>
    <x v="6"/>
  </r>
  <r>
    <x v="4"/>
    <n v="96.64"/>
    <x v="21"/>
  </r>
  <r>
    <x v="4"/>
    <n v="50.42"/>
    <x v="25"/>
  </r>
  <r>
    <x v="1"/>
    <n v="243.24"/>
    <x v="22"/>
  </r>
  <r>
    <x v="1"/>
    <n v="3209.6"/>
    <x v="27"/>
  </r>
  <r>
    <x v="17"/>
    <n v="800"/>
    <x v="28"/>
  </r>
  <r>
    <x v="17"/>
    <n v="800"/>
    <x v="29"/>
  </r>
  <r>
    <x v="17"/>
    <n v="800"/>
    <x v="0"/>
  </r>
  <r>
    <x v="17"/>
    <n v="6000"/>
    <x v="9"/>
  </r>
  <r>
    <x v="17"/>
    <n v="70"/>
    <x v="9"/>
  </r>
  <r>
    <x v="17"/>
    <n v="1320"/>
    <x v="9"/>
  </r>
  <r>
    <x v="17"/>
    <n v="640"/>
    <x v="29"/>
  </r>
  <r>
    <x v="17"/>
    <n v="280"/>
    <x v="29"/>
  </r>
  <r>
    <x v="17"/>
    <n v="15240"/>
    <x v="28"/>
  </r>
  <r>
    <x v="17"/>
    <n v="14240"/>
    <x v="28"/>
  </r>
  <r>
    <x v="17"/>
    <n v="440"/>
    <x v="2"/>
  </r>
  <r>
    <x v="17"/>
    <n v="1280"/>
    <x v="2"/>
  </r>
  <r>
    <x v="17"/>
    <n v="10520"/>
    <x v="30"/>
  </r>
  <r>
    <x v="17"/>
    <n v="840"/>
    <x v="30"/>
  </r>
  <r>
    <x v="17"/>
    <n v="2960"/>
    <x v="0"/>
  </r>
  <r>
    <x v="17"/>
    <n v="4920"/>
    <x v="0"/>
  </r>
  <r>
    <x v="3"/>
    <n v="3836.07"/>
    <x v="23"/>
  </r>
  <r>
    <x v="3"/>
    <n v="513.47"/>
    <x v="31"/>
  </r>
  <r>
    <x v="3"/>
    <n v="24.09"/>
    <x v="32"/>
  </r>
  <r>
    <x v="3"/>
    <n v="407.63"/>
    <x v="33"/>
  </r>
  <r>
    <x v="3"/>
    <n v="3235.14"/>
    <x v="7"/>
  </r>
  <r>
    <x v="3"/>
    <n v="56.47"/>
    <x v="31"/>
  </r>
  <r>
    <x v="3"/>
    <n v="3804.48"/>
    <x v="3"/>
  </r>
  <r>
    <x v="3"/>
    <n v="2694.26"/>
    <x v="25"/>
  </r>
  <r>
    <x v="3"/>
    <n v="21.07"/>
    <x v="31"/>
  </r>
  <r>
    <x v="3"/>
    <n v="1166.76"/>
    <x v="6"/>
  </r>
  <r>
    <x v="3"/>
    <n v="4677.34"/>
    <x v="34"/>
  </r>
  <r>
    <x v="3"/>
    <n v="1489.55"/>
    <x v="35"/>
  </r>
  <r>
    <x v="3"/>
    <n v="13874.04"/>
    <x v="14"/>
  </r>
  <r>
    <x v="3"/>
    <n v="5366.09"/>
    <x v="10"/>
  </r>
  <r>
    <x v="3"/>
    <n v="860.68"/>
    <x v="31"/>
  </r>
  <r>
    <x v="3"/>
    <n v="12445.03"/>
    <x v="15"/>
  </r>
  <r>
    <x v="3"/>
    <n v="13325.31"/>
    <x v="12"/>
  </r>
  <r>
    <x v="3"/>
    <n v="11767.53"/>
    <x v="13"/>
  </r>
  <r>
    <x v="3"/>
    <n v="45.32"/>
    <x v="31"/>
  </r>
  <r>
    <x v="3"/>
    <n v="11966.62"/>
    <x v="17"/>
  </r>
  <r>
    <x v="3"/>
    <n v="13477.78"/>
    <x v="8"/>
  </r>
  <r>
    <x v="3"/>
    <n v="5821.22"/>
    <x v="16"/>
  </r>
  <r>
    <x v="3"/>
    <n v="3.42"/>
    <x v="31"/>
  </r>
  <r>
    <x v="3"/>
    <n v="2302.41"/>
    <x v="5"/>
  </r>
  <r>
    <x v="3"/>
    <n v="5569.98"/>
    <x v="20"/>
  </r>
  <r>
    <x v="3"/>
    <n v="5512.07"/>
    <x v="11"/>
  </r>
  <r>
    <x v="3"/>
    <n v="20.34"/>
    <x v="31"/>
  </r>
  <r>
    <x v="3"/>
    <n v="2385.52"/>
    <x v="19"/>
  </r>
  <r>
    <x v="3"/>
    <n v="28.12"/>
    <x v="31"/>
  </r>
  <r>
    <x v="3"/>
    <n v="2801.25"/>
    <x v="18"/>
  </r>
  <r>
    <x v="3"/>
    <n v="12.77"/>
    <x v="31"/>
  </r>
  <r>
    <x v="3"/>
    <n v="3288.93"/>
    <x v="24"/>
  </r>
  <r>
    <x v="3"/>
    <n v="29.86"/>
    <x v="31"/>
  </r>
  <r>
    <x v="8"/>
    <n v="1094.8"/>
    <x v="0"/>
  </r>
  <r>
    <x v="18"/>
    <n v="12.58"/>
    <x v="0"/>
  </r>
  <r>
    <x v="10"/>
    <n v="1586.18"/>
    <x v="0"/>
  </r>
  <r>
    <x v="11"/>
    <n v="25.3"/>
    <x v="0"/>
  </r>
  <r>
    <x v="19"/>
    <n v="63.31"/>
    <x v="0"/>
  </r>
  <r>
    <x v="19"/>
    <n v="232.66"/>
    <x v="9"/>
  </r>
  <r>
    <x v="19"/>
    <n v="1554.58"/>
    <x v="9"/>
  </r>
  <r>
    <x v="19"/>
    <n v="677.96"/>
    <x v="9"/>
  </r>
  <r>
    <x v="20"/>
    <n v="26.45"/>
    <x v="0"/>
  </r>
  <r>
    <x v="20"/>
    <n v="275.8"/>
    <x v="36"/>
  </r>
  <r>
    <x v="20"/>
    <n v="1114.1300000000001"/>
    <x v="33"/>
  </r>
  <r>
    <x v="20"/>
    <n v="75.11"/>
    <x v="0"/>
  </r>
  <r>
    <x v="20"/>
    <n v="435.2"/>
    <x v="0"/>
  </r>
  <r>
    <x v="20"/>
    <n v="435.2"/>
    <x v="0"/>
  </r>
  <r>
    <x v="20"/>
    <n v="107.05"/>
    <x v="0"/>
  </r>
  <r>
    <x v="21"/>
    <n v="148"/>
    <x v="0"/>
  </r>
  <r>
    <x v="5"/>
    <n v="618.11"/>
    <x v="0"/>
  </r>
  <r>
    <x v="22"/>
    <n v="5109.59"/>
    <x v="4"/>
  </r>
  <r>
    <x v="22"/>
    <n v="5109.59"/>
    <x v="37"/>
  </r>
  <r>
    <x v="22"/>
    <n v="142"/>
    <x v="26"/>
  </r>
  <r>
    <x v="22"/>
    <n v="142"/>
    <x v="21"/>
  </r>
  <r>
    <x v="22"/>
    <n v="142"/>
    <x v="4"/>
  </r>
  <r>
    <x v="22"/>
    <n v="142"/>
    <x v="38"/>
  </r>
  <r>
    <x v="22"/>
    <n v="142"/>
    <x v="39"/>
  </r>
  <r>
    <x v="22"/>
    <n v="142"/>
    <x v="40"/>
  </r>
  <r>
    <x v="22"/>
    <n v="142"/>
    <x v="41"/>
  </r>
  <r>
    <x v="22"/>
    <n v="142"/>
    <x v="22"/>
  </r>
  <r>
    <x v="22"/>
    <n v="142"/>
    <x v="42"/>
  </r>
  <r>
    <x v="22"/>
    <n v="142"/>
    <x v="37"/>
  </r>
  <r>
    <x v="22"/>
    <n v="48"/>
    <x v="5"/>
  </r>
  <r>
    <x v="22"/>
    <n v="48"/>
    <x v="16"/>
  </r>
  <r>
    <x v="22"/>
    <n v="1214.01"/>
    <x v="8"/>
  </r>
  <r>
    <x v="22"/>
    <n v="1214.01"/>
    <x v="12"/>
  </r>
  <r>
    <x v="22"/>
    <n v="1214.01"/>
    <x v="15"/>
  </r>
  <r>
    <x v="22"/>
    <n v="1214.01"/>
    <x v="10"/>
  </r>
  <r>
    <x v="22"/>
    <n v="1214.01"/>
    <x v="17"/>
  </r>
  <r>
    <x v="22"/>
    <n v="1214.01"/>
    <x v="13"/>
  </r>
  <r>
    <x v="22"/>
    <n v="1214.01"/>
    <x v="14"/>
  </r>
  <r>
    <x v="23"/>
    <n v="46715"/>
    <x v="9"/>
  </r>
  <r>
    <x v="5"/>
    <n v="5254"/>
    <x v="0"/>
  </r>
  <r>
    <x v="24"/>
    <n v="1051.0899999999999"/>
    <x v="9"/>
  </r>
  <r>
    <x v="23"/>
    <n v="12531"/>
    <x v="29"/>
  </r>
  <r>
    <x v="24"/>
    <n v="315.45999999999998"/>
    <x v="29"/>
  </r>
  <r>
    <x v="23"/>
    <n v="70395"/>
    <x v="30"/>
  </r>
  <r>
    <x v="24"/>
    <n v="1583.91"/>
    <x v="30"/>
  </r>
  <r>
    <x v="23"/>
    <n v="14049"/>
    <x v="2"/>
  </r>
  <r>
    <x v="24"/>
    <n v="339.31"/>
    <x v="2"/>
  </r>
  <r>
    <x v="23"/>
    <n v="222067"/>
    <x v="28"/>
  </r>
  <r>
    <x v="24"/>
    <n v="5024.38"/>
    <x v="28"/>
  </r>
  <r>
    <x v="23"/>
    <n v="85627"/>
    <x v="0"/>
  </r>
  <r>
    <x v="24"/>
    <n v="1926.61"/>
    <x v="0"/>
  </r>
  <r>
    <x v="25"/>
    <n v="1489"/>
    <x v="29"/>
  </r>
  <r>
    <x v="25"/>
    <n v="1031"/>
    <x v="2"/>
  </r>
  <r>
    <x v="25"/>
    <n v="1236"/>
    <x v="28"/>
  </r>
  <r>
    <x v="23"/>
    <n v="816"/>
    <x v="0"/>
  </r>
  <r>
    <x v="24"/>
    <n v="18.36"/>
    <x v="0"/>
  </r>
  <r>
    <x v="23"/>
    <n v="10256"/>
    <x v="0"/>
  </r>
  <r>
    <x v="24"/>
    <n v="230.76"/>
    <x v="0"/>
  </r>
  <r>
    <x v="23"/>
    <n v="15000"/>
    <x v="0"/>
  </r>
  <r>
    <x v="24"/>
    <n v="337.5"/>
    <x v="0"/>
  </r>
  <r>
    <x v="23"/>
    <n v="5254"/>
    <x v="0"/>
  </r>
  <r>
    <x v="24"/>
    <n v="118.22"/>
    <x v="0"/>
  </r>
  <r>
    <x v="24"/>
    <n v="-0.6"/>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E3:F181" firstHeaderRow="1" firstDataRow="1" firstDataCol="1"/>
  <pivotFields count="3">
    <pivotField axis="axisRow" showAll="0">
      <items count="27">
        <item x="1"/>
        <item x="3"/>
        <item x="2"/>
        <item x="9"/>
        <item x="7"/>
        <item x="10"/>
        <item x="18"/>
        <item x="8"/>
        <item x="15"/>
        <item x="22"/>
        <item x="16"/>
        <item x="6"/>
        <item x="0"/>
        <item x="4"/>
        <item x="5"/>
        <item x="23"/>
        <item x="17"/>
        <item x="25"/>
        <item x="14"/>
        <item x="24"/>
        <item x="21"/>
        <item x="12"/>
        <item x="11"/>
        <item x="13"/>
        <item x="20"/>
        <item x="19"/>
        <item t="default"/>
      </items>
    </pivotField>
    <pivotField dataField="1" numFmtId="4" showAll="0"/>
    <pivotField axis="axisRow" showAll="0">
      <items count="44">
        <item x="33"/>
        <item x="18"/>
        <item x="19"/>
        <item x="11"/>
        <item x="20"/>
        <item x="5"/>
        <item x="16"/>
        <item x="8"/>
        <item x="23"/>
        <item x="12"/>
        <item x="15"/>
        <item x="10"/>
        <item x="17"/>
        <item x="13"/>
        <item x="14"/>
        <item x="35"/>
        <item x="34"/>
        <item x="24"/>
        <item x="6"/>
        <item x="25"/>
        <item x="3"/>
        <item x="7"/>
        <item x="36"/>
        <item x="31"/>
        <item x="9"/>
        <item x="29"/>
        <item x="1"/>
        <item x="28"/>
        <item x="0"/>
        <item x="2"/>
        <item x="32"/>
        <item x="27"/>
        <item x="30"/>
        <item x="26"/>
        <item x="21"/>
        <item x="4"/>
        <item x="38"/>
        <item x="39"/>
        <item x="40"/>
        <item x="41"/>
        <item x="22"/>
        <item x="42"/>
        <item x="37"/>
        <item t="default"/>
      </items>
    </pivotField>
  </pivotFields>
  <rowFields count="2">
    <field x="2"/>
    <field x="0"/>
  </rowFields>
  <rowItems count="178">
    <i>
      <x/>
    </i>
    <i r="1">
      <x v="1"/>
    </i>
    <i r="1">
      <x v="24"/>
    </i>
    <i>
      <x v="1"/>
    </i>
    <i r="1">
      <x/>
    </i>
    <i r="1">
      <x v="1"/>
    </i>
    <i r="1">
      <x v="2"/>
    </i>
    <i>
      <x v="2"/>
    </i>
    <i r="1">
      <x/>
    </i>
    <i r="1">
      <x v="1"/>
    </i>
    <i>
      <x v="3"/>
    </i>
    <i r="1">
      <x/>
    </i>
    <i r="1">
      <x v="1"/>
    </i>
    <i r="1">
      <x v="2"/>
    </i>
    <i>
      <x v="4"/>
    </i>
    <i r="1">
      <x v="1"/>
    </i>
    <i r="1">
      <x v="2"/>
    </i>
    <i>
      <x v="5"/>
    </i>
    <i r="1">
      <x/>
    </i>
    <i r="1">
      <x v="1"/>
    </i>
    <i r="1">
      <x v="2"/>
    </i>
    <i r="1">
      <x v="9"/>
    </i>
    <i r="1">
      <x v="13"/>
    </i>
    <i>
      <x v="6"/>
    </i>
    <i r="1">
      <x/>
    </i>
    <i r="1">
      <x v="1"/>
    </i>
    <i r="1">
      <x v="2"/>
    </i>
    <i r="1">
      <x v="9"/>
    </i>
    <i r="1">
      <x v="13"/>
    </i>
    <i>
      <x v="7"/>
    </i>
    <i r="1">
      <x v="1"/>
    </i>
    <i r="1">
      <x v="9"/>
    </i>
    <i>
      <x v="8"/>
    </i>
    <i r="1">
      <x v="1"/>
    </i>
    <i r="1">
      <x v="13"/>
    </i>
    <i r="1">
      <x v="14"/>
    </i>
    <i>
      <x v="9"/>
    </i>
    <i r="1">
      <x/>
    </i>
    <i r="1">
      <x v="1"/>
    </i>
    <i r="1">
      <x v="9"/>
    </i>
    <i>
      <x v="10"/>
    </i>
    <i r="1">
      <x v="1"/>
    </i>
    <i r="1">
      <x v="2"/>
    </i>
    <i r="1">
      <x v="9"/>
    </i>
    <i r="1">
      <x v="13"/>
    </i>
    <i>
      <x v="11"/>
    </i>
    <i r="1">
      <x/>
    </i>
    <i r="1">
      <x v="1"/>
    </i>
    <i r="1">
      <x v="9"/>
    </i>
    <i r="1">
      <x v="14"/>
    </i>
    <i>
      <x v="12"/>
    </i>
    <i r="1">
      <x v="1"/>
    </i>
    <i r="1">
      <x v="9"/>
    </i>
    <i>
      <x v="13"/>
    </i>
    <i r="1">
      <x/>
    </i>
    <i r="1">
      <x v="1"/>
    </i>
    <i r="1">
      <x v="9"/>
    </i>
    <i>
      <x v="14"/>
    </i>
    <i r="1">
      <x v="1"/>
    </i>
    <i r="1">
      <x v="8"/>
    </i>
    <i r="1">
      <x v="9"/>
    </i>
    <i r="1">
      <x v="13"/>
    </i>
    <i>
      <x v="15"/>
    </i>
    <i r="1">
      <x v="1"/>
    </i>
    <i>
      <x v="16"/>
    </i>
    <i r="1">
      <x v="1"/>
    </i>
    <i>
      <x v="17"/>
    </i>
    <i r="1">
      <x v="1"/>
    </i>
    <i r="1">
      <x v="2"/>
    </i>
    <i r="1">
      <x v="13"/>
    </i>
    <i>
      <x v="18"/>
    </i>
    <i r="1">
      <x/>
    </i>
    <i r="1">
      <x v="1"/>
    </i>
    <i r="1">
      <x v="2"/>
    </i>
    <i r="1">
      <x v="13"/>
    </i>
    <i>
      <x v="19"/>
    </i>
    <i r="1">
      <x v="1"/>
    </i>
    <i r="1">
      <x v="2"/>
    </i>
    <i r="1">
      <x v="13"/>
    </i>
    <i r="1">
      <x v="14"/>
    </i>
    <i>
      <x v="20"/>
    </i>
    <i r="1">
      <x/>
    </i>
    <i r="1">
      <x v="1"/>
    </i>
    <i r="1">
      <x v="2"/>
    </i>
    <i>
      <x v="21"/>
    </i>
    <i r="1">
      <x/>
    </i>
    <i r="1">
      <x v="1"/>
    </i>
    <i>
      <x v="22"/>
    </i>
    <i r="1">
      <x v="24"/>
    </i>
    <i>
      <x v="23"/>
    </i>
    <i r="1">
      <x v="1"/>
    </i>
    <i>
      <x v="24"/>
    </i>
    <i r="1">
      <x/>
    </i>
    <i r="1">
      <x v="1"/>
    </i>
    <i r="1">
      <x v="2"/>
    </i>
    <i r="1">
      <x v="3"/>
    </i>
    <i r="1">
      <x v="15"/>
    </i>
    <i r="1">
      <x v="16"/>
    </i>
    <i r="1">
      <x v="19"/>
    </i>
    <i r="1">
      <x v="25"/>
    </i>
    <i>
      <x v="25"/>
    </i>
    <i r="1">
      <x v="15"/>
    </i>
    <i r="1">
      <x v="16"/>
    </i>
    <i r="1">
      <x v="17"/>
    </i>
    <i r="1">
      <x v="19"/>
    </i>
    <i>
      <x v="26"/>
    </i>
    <i r="1">
      <x/>
    </i>
    <i>
      <x v="27"/>
    </i>
    <i r="1">
      <x v="15"/>
    </i>
    <i r="1">
      <x v="16"/>
    </i>
    <i r="1">
      <x v="17"/>
    </i>
    <i r="1">
      <x v="19"/>
    </i>
    <i>
      <x v="28"/>
    </i>
    <i r="1">
      <x/>
    </i>
    <i r="1">
      <x v="2"/>
    </i>
    <i r="1">
      <x v="3"/>
    </i>
    <i r="1">
      <x v="4"/>
    </i>
    <i r="1">
      <x v="5"/>
    </i>
    <i r="1">
      <x v="6"/>
    </i>
    <i r="1">
      <x v="7"/>
    </i>
    <i r="1">
      <x v="8"/>
    </i>
    <i r="1">
      <x v="10"/>
    </i>
    <i r="1">
      <x v="11"/>
    </i>
    <i r="1">
      <x v="12"/>
    </i>
    <i r="1">
      <x v="13"/>
    </i>
    <i r="1">
      <x v="14"/>
    </i>
    <i r="1">
      <x v="15"/>
    </i>
    <i r="1">
      <x v="16"/>
    </i>
    <i r="1">
      <x v="18"/>
    </i>
    <i r="1">
      <x v="19"/>
    </i>
    <i r="1">
      <x v="20"/>
    </i>
    <i r="1">
      <x v="21"/>
    </i>
    <i r="1">
      <x v="22"/>
    </i>
    <i r="1">
      <x v="23"/>
    </i>
    <i r="1">
      <x v="24"/>
    </i>
    <i r="1">
      <x v="25"/>
    </i>
    <i>
      <x v="29"/>
    </i>
    <i r="1">
      <x/>
    </i>
    <i r="1">
      <x v="3"/>
    </i>
    <i r="1">
      <x v="15"/>
    </i>
    <i r="1">
      <x v="16"/>
    </i>
    <i r="1">
      <x v="17"/>
    </i>
    <i r="1">
      <x v="19"/>
    </i>
    <i>
      <x v="30"/>
    </i>
    <i r="1">
      <x v="1"/>
    </i>
    <i>
      <x v="31"/>
    </i>
    <i r="1">
      <x/>
    </i>
    <i>
      <x v="32"/>
    </i>
    <i r="1">
      <x v="15"/>
    </i>
    <i r="1">
      <x v="16"/>
    </i>
    <i r="1">
      <x v="19"/>
    </i>
    <i>
      <x v="33"/>
    </i>
    <i r="1">
      <x/>
    </i>
    <i r="1">
      <x v="9"/>
    </i>
    <i>
      <x v="34"/>
    </i>
    <i r="1">
      <x/>
    </i>
    <i r="1">
      <x v="9"/>
    </i>
    <i r="1">
      <x v="13"/>
    </i>
    <i>
      <x v="35"/>
    </i>
    <i r="1">
      <x v="1"/>
    </i>
    <i r="1">
      <x v="9"/>
    </i>
    <i r="1">
      <x v="13"/>
    </i>
    <i>
      <x v="36"/>
    </i>
    <i r="1">
      <x v="9"/>
    </i>
    <i>
      <x v="37"/>
    </i>
    <i r="1">
      <x v="9"/>
    </i>
    <i>
      <x v="38"/>
    </i>
    <i r="1">
      <x v="9"/>
    </i>
    <i>
      <x v="39"/>
    </i>
    <i r="1">
      <x v="9"/>
    </i>
    <i>
      <x v="40"/>
    </i>
    <i r="1">
      <x/>
    </i>
    <i r="1">
      <x v="9"/>
    </i>
    <i>
      <x v="41"/>
    </i>
    <i r="1">
      <x v="9"/>
    </i>
    <i>
      <x v="42"/>
    </i>
    <i r="1">
      <x v="9"/>
    </i>
    <i t="grand">
      <x/>
    </i>
  </rowItems>
  <colItems count="1">
    <i/>
  </colItems>
  <dataFields count="1">
    <dataField name="Sum of debit" fld="1" baseField="0" baseItem="0"/>
  </dataFields>
  <formats count="68">
    <format dxfId="67">
      <pivotArea collapsedLevelsAreSubtotals="1" fieldPosition="0">
        <references count="1">
          <reference field="2" count="1">
            <x v="0"/>
          </reference>
        </references>
      </pivotArea>
    </format>
    <format dxfId="66">
      <pivotArea dataOnly="0" labelOnly="1" fieldPosition="0">
        <references count="1">
          <reference field="2" count="1">
            <x v="0"/>
          </reference>
        </references>
      </pivotArea>
    </format>
    <format dxfId="65">
      <pivotArea collapsedLevelsAreSubtotals="1" fieldPosition="0">
        <references count="1">
          <reference field="2" count="1">
            <x v="1"/>
          </reference>
        </references>
      </pivotArea>
    </format>
    <format dxfId="64">
      <pivotArea dataOnly="0" labelOnly="1" fieldPosition="0">
        <references count="1">
          <reference field="2" count="1">
            <x v="1"/>
          </reference>
        </references>
      </pivotArea>
    </format>
    <format dxfId="63">
      <pivotArea collapsedLevelsAreSubtotals="1" fieldPosition="0">
        <references count="1">
          <reference field="2" count="1">
            <x v="2"/>
          </reference>
        </references>
      </pivotArea>
    </format>
    <format dxfId="62">
      <pivotArea dataOnly="0" labelOnly="1" fieldPosition="0">
        <references count="1">
          <reference field="2" count="1">
            <x v="2"/>
          </reference>
        </references>
      </pivotArea>
    </format>
    <format dxfId="61">
      <pivotArea collapsedLevelsAreSubtotals="1" fieldPosition="0">
        <references count="1">
          <reference field="2" count="1">
            <x v="3"/>
          </reference>
        </references>
      </pivotArea>
    </format>
    <format dxfId="60">
      <pivotArea dataOnly="0" labelOnly="1" fieldPosition="0">
        <references count="1">
          <reference field="2" count="1">
            <x v="3"/>
          </reference>
        </references>
      </pivotArea>
    </format>
    <format dxfId="59">
      <pivotArea collapsedLevelsAreSubtotals="1" fieldPosition="0">
        <references count="1">
          <reference field="2" count="1">
            <x v="4"/>
          </reference>
        </references>
      </pivotArea>
    </format>
    <format dxfId="58">
      <pivotArea dataOnly="0" labelOnly="1" fieldPosition="0">
        <references count="1">
          <reference field="2" count="1">
            <x v="4"/>
          </reference>
        </references>
      </pivotArea>
    </format>
    <format dxfId="57">
      <pivotArea collapsedLevelsAreSubtotals="1" fieldPosition="0">
        <references count="1">
          <reference field="2" count="1">
            <x v="5"/>
          </reference>
        </references>
      </pivotArea>
    </format>
    <format dxfId="56">
      <pivotArea dataOnly="0" labelOnly="1" fieldPosition="0">
        <references count="1">
          <reference field="2" count="1">
            <x v="5"/>
          </reference>
        </references>
      </pivotArea>
    </format>
    <format dxfId="55">
      <pivotArea collapsedLevelsAreSubtotals="1" fieldPosition="0">
        <references count="1">
          <reference field="2" count="1">
            <x v="6"/>
          </reference>
        </references>
      </pivotArea>
    </format>
    <format dxfId="54">
      <pivotArea dataOnly="0" labelOnly="1" fieldPosition="0">
        <references count="1">
          <reference field="2" count="1">
            <x v="6"/>
          </reference>
        </references>
      </pivotArea>
    </format>
    <format dxfId="53">
      <pivotArea collapsedLevelsAreSubtotals="1" fieldPosition="0">
        <references count="1">
          <reference field="2" count="1">
            <x v="7"/>
          </reference>
        </references>
      </pivotArea>
    </format>
    <format dxfId="52">
      <pivotArea dataOnly="0" labelOnly="1" fieldPosition="0">
        <references count="1">
          <reference field="2" count="1">
            <x v="7"/>
          </reference>
        </references>
      </pivotArea>
    </format>
    <format dxfId="51">
      <pivotArea collapsedLevelsAreSubtotals="1" fieldPosition="0">
        <references count="1">
          <reference field="2" count="1">
            <x v="8"/>
          </reference>
        </references>
      </pivotArea>
    </format>
    <format dxfId="50">
      <pivotArea dataOnly="0" labelOnly="1" fieldPosition="0">
        <references count="1">
          <reference field="2" count="1">
            <x v="8"/>
          </reference>
        </references>
      </pivotArea>
    </format>
    <format dxfId="49">
      <pivotArea collapsedLevelsAreSubtotals="1" fieldPosition="0">
        <references count="1">
          <reference field="2" count="1">
            <x v="9"/>
          </reference>
        </references>
      </pivotArea>
    </format>
    <format dxfId="48">
      <pivotArea dataOnly="0" labelOnly="1" fieldPosition="0">
        <references count="1">
          <reference field="2" count="1">
            <x v="9"/>
          </reference>
        </references>
      </pivotArea>
    </format>
    <format dxfId="47">
      <pivotArea collapsedLevelsAreSubtotals="1" fieldPosition="0">
        <references count="1">
          <reference field="2" count="1">
            <x v="10"/>
          </reference>
        </references>
      </pivotArea>
    </format>
    <format dxfId="46">
      <pivotArea dataOnly="0" labelOnly="1" fieldPosition="0">
        <references count="1">
          <reference field="2" count="1">
            <x v="10"/>
          </reference>
        </references>
      </pivotArea>
    </format>
    <format dxfId="45">
      <pivotArea collapsedLevelsAreSubtotals="1" fieldPosition="0">
        <references count="1">
          <reference field="2" count="1">
            <x v="11"/>
          </reference>
        </references>
      </pivotArea>
    </format>
    <format dxfId="44">
      <pivotArea dataOnly="0" labelOnly="1" fieldPosition="0">
        <references count="1">
          <reference field="2" count="1">
            <x v="11"/>
          </reference>
        </references>
      </pivotArea>
    </format>
    <format dxfId="43">
      <pivotArea collapsedLevelsAreSubtotals="1" fieldPosition="0">
        <references count="1">
          <reference field="2" count="1">
            <x v="12"/>
          </reference>
        </references>
      </pivotArea>
    </format>
    <format dxfId="42">
      <pivotArea dataOnly="0" labelOnly="1" fieldPosition="0">
        <references count="1">
          <reference field="2" count="1">
            <x v="12"/>
          </reference>
        </references>
      </pivotArea>
    </format>
    <format dxfId="41">
      <pivotArea collapsedLevelsAreSubtotals="1" fieldPosition="0">
        <references count="1">
          <reference field="2" count="1">
            <x v="13"/>
          </reference>
        </references>
      </pivotArea>
    </format>
    <format dxfId="40">
      <pivotArea dataOnly="0" labelOnly="1" fieldPosition="0">
        <references count="1">
          <reference field="2" count="1">
            <x v="13"/>
          </reference>
        </references>
      </pivotArea>
    </format>
    <format dxfId="39">
      <pivotArea collapsedLevelsAreSubtotals="1" fieldPosition="0">
        <references count="1">
          <reference field="2" count="1">
            <x v="14"/>
          </reference>
        </references>
      </pivotArea>
    </format>
    <format dxfId="38">
      <pivotArea dataOnly="0" labelOnly="1" fieldPosition="0">
        <references count="1">
          <reference field="2" count="1">
            <x v="14"/>
          </reference>
        </references>
      </pivotArea>
    </format>
    <format dxfId="37">
      <pivotArea collapsedLevelsAreSubtotals="1" fieldPosition="0">
        <references count="1">
          <reference field="2" count="1">
            <x v="15"/>
          </reference>
        </references>
      </pivotArea>
    </format>
    <format dxfId="36">
      <pivotArea dataOnly="0" labelOnly="1" fieldPosition="0">
        <references count="1">
          <reference field="2" count="1">
            <x v="15"/>
          </reference>
        </references>
      </pivotArea>
    </format>
    <format dxfId="35">
      <pivotArea collapsedLevelsAreSubtotals="1" fieldPosition="0">
        <references count="1">
          <reference field="2" count="1">
            <x v="16"/>
          </reference>
        </references>
      </pivotArea>
    </format>
    <format dxfId="34">
      <pivotArea dataOnly="0" labelOnly="1" fieldPosition="0">
        <references count="1">
          <reference field="2" count="1">
            <x v="16"/>
          </reference>
        </references>
      </pivotArea>
    </format>
    <format dxfId="33">
      <pivotArea collapsedLevelsAreSubtotals="1" fieldPosition="0">
        <references count="1">
          <reference field="2" count="1">
            <x v="17"/>
          </reference>
        </references>
      </pivotArea>
    </format>
    <format dxfId="32">
      <pivotArea dataOnly="0" labelOnly="1" fieldPosition="0">
        <references count="1">
          <reference field="2" count="1">
            <x v="17"/>
          </reference>
        </references>
      </pivotArea>
    </format>
    <format dxfId="31">
      <pivotArea collapsedLevelsAreSubtotals="1" fieldPosition="0">
        <references count="1">
          <reference field="2" count="1">
            <x v="18"/>
          </reference>
        </references>
      </pivotArea>
    </format>
    <format dxfId="30">
      <pivotArea dataOnly="0" labelOnly="1" fieldPosition="0">
        <references count="1">
          <reference field="2" count="1">
            <x v="18"/>
          </reference>
        </references>
      </pivotArea>
    </format>
    <format dxfId="29">
      <pivotArea collapsedLevelsAreSubtotals="1" fieldPosition="0">
        <references count="1">
          <reference field="2" count="1">
            <x v="19"/>
          </reference>
        </references>
      </pivotArea>
    </format>
    <format dxfId="28">
      <pivotArea dataOnly="0" labelOnly="1" fieldPosition="0">
        <references count="1">
          <reference field="2" count="1">
            <x v="19"/>
          </reference>
        </references>
      </pivotArea>
    </format>
    <format dxfId="27">
      <pivotArea collapsedLevelsAreSubtotals="1" fieldPosition="0">
        <references count="1">
          <reference field="2" count="1">
            <x v="20"/>
          </reference>
        </references>
      </pivotArea>
    </format>
    <format dxfId="26">
      <pivotArea dataOnly="0" labelOnly="1" fieldPosition="0">
        <references count="1">
          <reference field="2" count="1">
            <x v="20"/>
          </reference>
        </references>
      </pivotArea>
    </format>
    <format dxfId="25">
      <pivotArea collapsedLevelsAreSubtotals="1" fieldPosition="0">
        <references count="1">
          <reference field="2" count="1">
            <x v="21"/>
          </reference>
        </references>
      </pivotArea>
    </format>
    <format dxfId="24">
      <pivotArea dataOnly="0" labelOnly="1" fieldPosition="0">
        <references count="1">
          <reference field="2" count="1">
            <x v="21"/>
          </reference>
        </references>
      </pivotArea>
    </format>
    <format dxfId="23">
      <pivotArea collapsedLevelsAreSubtotals="1" fieldPosition="0">
        <references count="1">
          <reference field="2" count="1">
            <x v="22"/>
          </reference>
        </references>
      </pivotArea>
    </format>
    <format dxfId="22">
      <pivotArea dataOnly="0" labelOnly="1" fieldPosition="0">
        <references count="1">
          <reference field="2" count="1">
            <x v="22"/>
          </reference>
        </references>
      </pivotArea>
    </format>
    <format dxfId="21">
      <pivotArea collapsedLevelsAreSubtotals="1" fieldPosition="0">
        <references count="1">
          <reference field="2" count="1">
            <x v="30"/>
          </reference>
        </references>
      </pivotArea>
    </format>
    <format dxfId="20">
      <pivotArea dataOnly="0" labelOnly="1" fieldPosition="0">
        <references count="1">
          <reference field="2" count="1">
            <x v="30"/>
          </reference>
        </references>
      </pivotArea>
    </format>
    <format dxfId="19">
      <pivotArea collapsedLevelsAreSubtotals="1" fieldPosition="0">
        <references count="1">
          <reference field="2" count="1">
            <x v="33"/>
          </reference>
        </references>
      </pivotArea>
    </format>
    <format dxfId="18">
      <pivotArea dataOnly="0" labelOnly="1" fieldPosition="0">
        <references count="1">
          <reference field="2" count="1">
            <x v="33"/>
          </reference>
        </references>
      </pivotArea>
    </format>
    <format dxfId="17">
      <pivotArea collapsedLevelsAreSubtotals="1" fieldPosition="0">
        <references count="1">
          <reference field="2" count="1">
            <x v="34"/>
          </reference>
        </references>
      </pivotArea>
    </format>
    <format dxfId="16">
      <pivotArea dataOnly="0" labelOnly="1" fieldPosition="0">
        <references count="1">
          <reference field="2" count="1">
            <x v="34"/>
          </reference>
        </references>
      </pivotArea>
    </format>
    <format dxfId="15">
      <pivotArea collapsedLevelsAreSubtotals="1" fieldPosition="0">
        <references count="1">
          <reference field="2" count="1">
            <x v="35"/>
          </reference>
        </references>
      </pivotArea>
    </format>
    <format dxfId="14">
      <pivotArea dataOnly="0" labelOnly="1" fieldPosition="0">
        <references count="1">
          <reference field="2" count="1">
            <x v="35"/>
          </reference>
        </references>
      </pivotArea>
    </format>
    <format dxfId="13">
      <pivotArea collapsedLevelsAreSubtotals="1" fieldPosition="0">
        <references count="1">
          <reference field="2" count="1">
            <x v="36"/>
          </reference>
        </references>
      </pivotArea>
    </format>
    <format dxfId="12">
      <pivotArea dataOnly="0" labelOnly="1" fieldPosition="0">
        <references count="1">
          <reference field="2" count="1">
            <x v="36"/>
          </reference>
        </references>
      </pivotArea>
    </format>
    <format dxfId="11">
      <pivotArea collapsedLevelsAreSubtotals="1" fieldPosition="0">
        <references count="1">
          <reference field="2" count="1">
            <x v="37"/>
          </reference>
        </references>
      </pivotArea>
    </format>
    <format dxfId="10">
      <pivotArea dataOnly="0" labelOnly="1" fieldPosition="0">
        <references count="1">
          <reference field="2" count="1">
            <x v="37"/>
          </reference>
        </references>
      </pivotArea>
    </format>
    <format dxfId="9">
      <pivotArea collapsedLevelsAreSubtotals="1" fieldPosition="0">
        <references count="1">
          <reference field="2" count="1">
            <x v="38"/>
          </reference>
        </references>
      </pivotArea>
    </format>
    <format dxfId="8">
      <pivotArea dataOnly="0" labelOnly="1" fieldPosition="0">
        <references count="1">
          <reference field="2" count="1">
            <x v="38"/>
          </reference>
        </references>
      </pivotArea>
    </format>
    <format dxfId="7">
      <pivotArea collapsedLevelsAreSubtotals="1" fieldPosition="0">
        <references count="1">
          <reference field="2" count="1">
            <x v="39"/>
          </reference>
        </references>
      </pivotArea>
    </format>
    <format dxfId="6">
      <pivotArea dataOnly="0" labelOnly="1" fieldPosition="0">
        <references count="1">
          <reference field="2" count="1">
            <x v="39"/>
          </reference>
        </references>
      </pivotArea>
    </format>
    <format dxfId="5">
      <pivotArea collapsedLevelsAreSubtotals="1" fieldPosition="0">
        <references count="1">
          <reference field="2" count="1">
            <x v="40"/>
          </reference>
        </references>
      </pivotArea>
    </format>
    <format dxfId="4">
      <pivotArea dataOnly="0" labelOnly="1" fieldPosition="0">
        <references count="1">
          <reference field="2" count="1">
            <x v="40"/>
          </reference>
        </references>
      </pivotArea>
    </format>
    <format dxfId="3">
      <pivotArea collapsedLevelsAreSubtotals="1" fieldPosition="0">
        <references count="1">
          <reference field="2" count="1">
            <x v="41"/>
          </reference>
        </references>
      </pivotArea>
    </format>
    <format dxfId="2">
      <pivotArea dataOnly="0" labelOnly="1" fieldPosition="0">
        <references count="1">
          <reference field="2" count="1">
            <x v="41"/>
          </reference>
        </references>
      </pivotArea>
    </format>
    <format dxfId="1">
      <pivotArea collapsedLevelsAreSubtotals="1" fieldPosition="0">
        <references count="1">
          <reference field="2" count="1">
            <x v="42"/>
          </reference>
        </references>
      </pivotArea>
    </format>
    <format dxfId="0">
      <pivotArea dataOnly="0" labelOnly="1" fieldPosition="0">
        <references count="1">
          <reference field="2" count="1">
            <x v="42"/>
          </reference>
        </references>
      </pivotArea>
    </format>
  </format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G1265"/>
  <sheetViews>
    <sheetView workbookViewId="0">
      <selection sqref="A1:XFD1048576"/>
    </sheetView>
  </sheetViews>
  <sheetFormatPr defaultRowHeight="15"/>
  <sheetData>
    <row r="1" spans="1:7">
      <c r="A1" s="5" t="s">
        <v>0</v>
      </c>
      <c r="B1" s="5" t="s">
        <v>1</v>
      </c>
      <c r="C1" s="6" t="s">
        <v>2</v>
      </c>
      <c r="D1" s="7" t="s">
        <v>3</v>
      </c>
      <c r="E1" s="6" t="s">
        <v>4</v>
      </c>
      <c r="F1" s="7" t="s">
        <v>5</v>
      </c>
      <c r="G1" s="5" t="s">
        <v>6</v>
      </c>
    </row>
    <row r="2" spans="1:7">
      <c r="A2" s="8" t="s">
        <v>7</v>
      </c>
      <c r="B2" s="8" t="s">
        <v>7</v>
      </c>
      <c r="C2" s="8" t="s">
        <v>8</v>
      </c>
      <c r="D2" s="8" t="s">
        <v>9</v>
      </c>
      <c r="E2" s="8" t="s">
        <v>10</v>
      </c>
      <c r="F2" s="8" t="s">
        <v>11</v>
      </c>
      <c r="G2" s="8" t="s">
        <v>7</v>
      </c>
    </row>
    <row r="3" spans="1:7">
      <c r="A3" s="1" t="s">
        <v>12</v>
      </c>
      <c r="B3" s="2" t="s">
        <v>13</v>
      </c>
      <c r="C3" s="1" t="s">
        <v>14</v>
      </c>
      <c r="D3" s="1" t="s">
        <v>15</v>
      </c>
      <c r="E3" s="3">
        <v>0.39</v>
      </c>
      <c r="F3" s="3">
        <v>0.39</v>
      </c>
      <c r="G3" s="2" t="s">
        <v>16</v>
      </c>
    </row>
    <row r="4" spans="1:7">
      <c r="A4" s="1" t="s">
        <v>17</v>
      </c>
      <c r="B4" s="2" t="s">
        <v>18</v>
      </c>
      <c r="C4" s="1" t="s">
        <v>19</v>
      </c>
      <c r="D4" s="1" t="s">
        <v>20</v>
      </c>
      <c r="E4" s="3">
        <v>9686</v>
      </c>
      <c r="F4" s="3">
        <v>9686</v>
      </c>
      <c r="G4" s="2" t="s">
        <v>16</v>
      </c>
    </row>
    <row r="5" spans="1:7">
      <c r="A5" s="1" t="s">
        <v>21</v>
      </c>
      <c r="B5" s="2" t="s">
        <v>22</v>
      </c>
      <c r="C5" s="1" t="s">
        <v>23</v>
      </c>
      <c r="D5" s="1" t="s">
        <v>15</v>
      </c>
      <c r="E5" s="3">
        <v>0.24</v>
      </c>
      <c r="F5" s="3">
        <v>0.24</v>
      </c>
      <c r="G5" s="2" t="s">
        <v>16</v>
      </c>
    </row>
    <row r="6" spans="1:7">
      <c r="A6" s="1" t="s">
        <v>24</v>
      </c>
      <c r="B6" s="2" t="s">
        <v>25</v>
      </c>
      <c r="C6" s="1" t="s">
        <v>26</v>
      </c>
      <c r="D6" s="1" t="s">
        <v>27</v>
      </c>
      <c r="E6" s="3">
        <v>20000</v>
      </c>
      <c r="F6" s="3">
        <v>20000</v>
      </c>
      <c r="G6" s="2" t="s">
        <v>16</v>
      </c>
    </row>
    <row r="7" spans="1:7">
      <c r="A7" s="1" t="s">
        <v>28</v>
      </c>
      <c r="B7" s="2" t="s">
        <v>29</v>
      </c>
      <c r="C7" s="1" t="s">
        <v>30</v>
      </c>
      <c r="D7" s="1" t="s">
        <v>23</v>
      </c>
      <c r="E7" s="3">
        <v>27</v>
      </c>
      <c r="F7" s="3">
        <v>27</v>
      </c>
      <c r="G7" s="2" t="s">
        <v>16</v>
      </c>
    </row>
    <row r="8" spans="1:7">
      <c r="A8" s="1" t="s">
        <v>31</v>
      </c>
      <c r="B8" s="2" t="s">
        <v>32</v>
      </c>
      <c r="C8" s="1" t="s">
        <v>33</v>
      </c>
      <c r="D8" s="1" t="s">
        <v>26</v>
      </c>
      <c r="E8" s="3">
        <v>10219.18</v>
      </c>
      <c r="F8" s="3">
        <v>10219.18</v>
      </c>
      <c r="G8" s="2" t="s">
        <v>16</v>
      </c>
    </row>
    <row r="9" spans="1:7">
      <c r="A9" s="1" t="s">
        <v>28</v>
      </c>
      <c r="B9" s="2" t="s">
        <v>32</v>
      </c>
      <c r="C9" s="1" t="s">
        <v>30</v>
      </c>
      <c r="D9" s="1" t="s">
        <v>26</v>
      </c>
      <c r="E9" s="3">
        <v>29</v>
      </c>
      <c r="F9" s="3">
        <v>29</v>
      </c>
      <c r="G9" s="2" t="s">
        <v>16</v>
      </c>
    </row>
    <row r="10" spans="1:7">
      <c r="A10" s="1" t="s">
        <v>34</v>
      </c>
      <c r="B10" s="2" t="s">
        <v>35</v>
      </c>
      <c r="C10" s="1" t="s">
        <v>30</v>
      </c>
      <c r="D10" s="1" t="s">
        <v>26</v>
      </c>
      <c r="E10" s="3">
        <v>5</v>
      </c>
      <c r="F10" s="3">
        <v>5</v>
      </c>
      <c r="G10" s="2" t="s">
        <v>16</v>
      </c>
    </row>
    <row r="11" spans="1:7">
      <c r="A11" s="1" t="s">
        <v>36</v>
      </c>
      <c r="B11" s="2" t="s">
        <v>37</v>
      </c>
      <c r="C11" s="1" t="s">
        <v>38</v>
      </c>
      <c r="D11" s="1" t="s">
        <v>39</v>
      </c>
      <c r="E11" s="3">
        <v>7.23</v>
      </c>
      <c r="F11" s="3">
        <v>7.23</v>
      </c>
      <c r="G11" s="2" t="s">
        <v>40</v>
      </c>
    </row>
    <row r="12" spans="1:7">
      <c r="A12" s="1" t="s">
        <v>41</v>
      </c>
      <c r="B12" s="2" t="s">
        <v>42</v>
      </c>
      <c r="C12" s="1" t="s">
        <v>38</v>
      </c>
      <c r="D12" s="1" t="s">
        <v>43</v>
      </c>
      <c r="E12" s="3">
        <v>155.4</v>
      </c>
      <c r="F12" s="3">
        <v>155.4</v>
      </c>
      <c r="G12" s="2" t="s">
        <v>44</v>
      </c>
    </row>
    <row r="13" spans="1:7">
      <c r="A13" s="1" t="s">
        <v>45</v>
      </c>
      <c r="B13" s="2" t="s">
        <v>46</v>
      </c>
      <c r="C13" s="1" t="s">
        <v>38</v>
      </c>
      <c r="D13" s="1" t="s">
        <v>39</v>
      </c>
      <c r="E13" s="3">
        <v>9.24</v>
      </c>
      <c r="F13" s="3">
        <v>9.24</v>
      </c>
      <c r="G13" s="2" t="s">
        <v>47</v>
      </c>
    </row>
    <row r="14" spans="1:7">
      <c r="A14" s="1" t="s">
        <v>48</v>
      </c>
      <c r="B14" s="2" t="s">
        <v>49</v>
      </c>
      <c r="C14" s="1" t="s">
        <v>50</v>
      </c>
      <c r="D14" s="1" t="s">
        <v>51</v>
      </c>
      <c r="E14" s="3">
        <v>217.64</v>
      </c>
      <c r="F14" s="3">
        <v>217.64</v>
      </c>
      <c r="G14" s="2" t="s">
        <v>52</v>
      </c>
    </row>
    <row r="15" spans="1:7">
      <c r="A15" s="1" t="s">
        <v>53</v>
      </c>
      <c r="B15" s="2" t="s">
        <v>54</v>
      </c>
      <c r="C15" s="1" t="s">
        <v>55</v>
      </c>
      <c r="D15" s="1" t="s">
        <v>56</v>
      </c>
      <c r="E15" s="3">
        <v>12.64</v>
      </c>
      <c r="F15" s="3">
        <v>12.64</v>
      </c>
      <c r="G15" s="2" t="s">
        <v>57</v>
      </c>
    </row>
    <row r="16" spans="1:7">
      <c r="A16" s="1" t="s">
        <v>48</v>
      </c>
      <c r="B16" s="2" t="s">
        <v>49</v>
      </c>
      <c r="C16" s="1" t="s">
        <v>55</v>
      </c>
      <c r="D16" s="1" t="s">
        <v>56</v>
      </c>
      <c r="E16" s="3">
        <v>27.73</v>
      </c>
      <c r="F16" s="3">
        <v>27.73</v>
      </c>
      <c r="G16" s="2" t="s">
        <v>52</v>
      </c>
    </row>
    <row r="17" spans="1:7">
      <c r="A17" s="1" t="s">
        <v>48</v>
      </c>
      <c r="B17" s="2" t="s">
        <v>49</v>
      </c>
      <c r="C17" s="1" t="s">
        <v>38</v>
      </c>
      <c r="D17" s="1" t="s">
        <v>43</v>
      </c>
      <c r="E17" s="3">
        <v>4.03</v>
      </c>
      <c r="F17" s="3">
        <v>4.03</v>
      </c>
      <c r="G17" s="2" t="s">
        <v>52</v>
      </c>
    </row>
    <row r="18" spans="1:7">
      <c r="A18" s="1" t="s">
        <v>58</v>
      </c>
      <c r="B18" s="2" t="s">
        <v>59</v>
      </c>
      <c r="C18" s="1" t="s">
        <v>60</v>
      </c>
      <c r="D18" s="1" t="s">
        <v>61</v>
      </c>
      <c r="E18" s="3">
        <v>104</v>
      </c>
      <c r="F18" s="3">
        <v>104</v>
      </c>
      <c r="G18" s="2" t="s">
        <v>16</v>
      </c>
    </row>
    <row r="19" spans="1:7">
      <c r="A19" s="1" t="s">
        <v>62</v>
      </c>
      <c r="B19" s="2" t="s">
        <v>63</v>
      </c>
      <c r="C19" s="1" t="s">
        <v>60</v>
      </c>
      <c r="D19" s="1" t="s">
        <v>61</v>
      </c>
      <c r="E19" s="3">
        <v>104</v>
      </c>
      <c r="F19" s="3">
        <v>104</v>
      </c>
      <c r="G19" s="2" t="s">
        <v>16</v>
      </c>
    </row>
    <row r="20" spans="1:7">
      <c r="A20" s="1" t="s">
        <v>64</v>
      </c>
      <c r="B20" s="2" t="s">
        <v>65</v>
      </c>
      <c r="C20" s="1" t="s">
        <v>60</v>
      </c>
      <c r="D20" s="1" t="s">
        <v>61</v>
      </c>
      <c r="E20" s="3">
        <v>104</v>
      </c>
      <c r="F20" s="3">
        <v>104</v>
      </c>
      <c r="G20" s="2" t="s">
        <v>16</v>
      </c>
    </row>
    <row r="21" spans="1:7">
      <c r="A21" s="1" t="s">
        <v>66</v>
      </c>
      <c r="B21" s="2" t="s">
        <v>67</v>
      </c>
      <c r="C21" s="1" t="s">
        <v>27</v>
      </c>
      <c r="D21" s="1" t="s">
        <v>60</v>
      </c>
      <c r="E21" s="3">
        <v>20000</v>
      </c>
      <c r="F21" s="3">
        <v>20000</v>
      </c>
      <c r="G21" s="2" t="s">
        <v>16</v>
      </c>
    </row>
    <row r="22" spans="1:7">
      <c r="A22" s="1" t="s">
        <v>68</v>
      </c>
      <c r="B22" s="2" t="s">
        <v>69</v>
      </c>
      <c r="C22" s="1" t="s">
        <v>70</v>
      </c>
      <c r="D22" s="1" t="s">
        <v>60</v>
      </c>
      <c r="E22" s="3">
        <v>15.23</v>
      </c>
      <c r="F22" s="3">
        <v>15.23</v>
      </c>
      <c r="G22" s="2" t="s">
        <v>16</v>
      </c>
    </row>
    <row r="23" spans="1:7">
      <c r="A23" s="1" t="s">
        <v>71</v>
      </c>
      <c r="B23" s="2" t="s">
        <v>72</v>
      </c>
      <c r="C23" s="1" t="s">
        <v>70</v>
      </c>
      <c r="D23" s="1" t="s">
        <v>73</v>
      </c>
      <c r="E23" s="3">
        <v>560</v>
      </c>
      <c r="F23" s="3">
        <v>560</v>
      </c>
      <c r="G23" s="2" t="s">
        <v>16</v>
      </c>
    </row>
    <row r="24" spans="1:7">
      <c r="A24" s="1" t="s">
        <v>74</v>
      </c>
      <c r="B24" s="2" t="s">
        <v>75</v>
      </c>
      <c r="C24" s="1" t="s">
        <v>51</v>
      </c>
      <c r="D24" s="1" t="s">
        <v>70</v>
      </c>
      <c r="E24" s="3">
        <v>12.8</v>
      </c>
      <c r="F24" s="3">
        <v>12.8</v>
      </c>
      <c r="G24" s="2" t="s">
        <v>76</v>
      </c>
    </row>
    <row r="25" spans="1:7">
      <c r="A25" s="1" t="s">
        <v>77</v>
      </c>
      <c r="B25" s="2" t="s">
        <v>78</v>
      </c>
      <c r="C25" s="1" t="s">
        <v>43</v>
      </c>
      <c r="D25" s="1" t="s">
        <v>70</v>
      </c>
      <c r="E25" s="3">
        <v>771</v>
      </c>
      <c r="F25" s="3">
        <v>771</v>
      </c>
      <c r="G25" s="2" t="s">
        <v>76</v>
      </c>
    </row>
    <row r="26" spans="1:7">
      <c r="A26" s="1" t="s">
        <v>79</v>
      </c>
      <c r="B26" s="2" t="s">
        <v>80</v>
      </c>
      <c r="C26" s="1" t="s">
        <v>81</v>
      </c>
      <c r="D26" s="1" t="s">
        <v>70</v>
      </c>
      <c r="E26" s="3">
        <v>134.44999999999999</v>
      </c>
      <c r="F26" s="3">
        <v>134.44999999999999</v>
      </c>
      <c r="G26" s="2" t="s">
        <v>82</v>
      </c>
    </row>
    <row r="27" spans="1:7">
      <c r="A27" s="1" t="s">
        <v>74</v>
      </c>
      <c r="B27" s="2" t="s">
        <v>83</v>
      </c>
      <c r="C27" s="1" t="s">
        <v>84</v>
      </c>
      <c r="D27" s="1" t="s">
        <v>70</v>
      </c>
      <c r="E27" s="3">
        <v>2.4300000000000002</v>
      </c>
      <c r="F27" s="3">
        <v>2.4300000000000002</v>
      </c>
      <c r="G27" s="2" t="s">
        <v>76</v>
      </c>
    </row>
    <row r="28" spans="1:7">
      <c r="A28" s="1" t="s">
        <v>77</v>
      </c>
      <c r="B28" s="2" t="s">
        <v>85</v>
      </c>
      <c r="C28" s="1" t="s">
        <v>84</v>
      </c>
      <c r="D28" s="1" t="s">
        <v>70</v>
      </c>
      <c r="E28" s="3">
        <v>146.49</v>
      </c>
      <c r="F28" s="3">
        <v>146.49</v>
      </c>
      <c r="G28" s="2" t="s">
        <v>76</v>
      </c>
    </row>
    <row r="29" spans="1:7">
      <c r="A29" s="1" t="s">
        <v>79</v>
      </c>
      <c r="B29" s="2" t="s">
        <v>86</v>
      </c>
      <c r="C29" s="1" t="s">
        <v>84</v>
      </c>
      <c r="D29" s="1" t="s">
        <v>70</v>
      </c>
      <c r="E29" s="3">
        <v>25.55</v>
      </c>
      <c r="F29" s="3">
        <v>25.55</v>
      </c>
      <c r="G29" s="2" t="s">
        <v>82</v>
      </c>
    </row>
    <row r="30" spans="1:7">
      <c r="A30" s="1" t="s">
        <v>79</v>
      </c>
      <c r="B30" s="2" t="s">
        <v>80</v>
      </c>
      <c r="C30" s="1" t="s">
        <v>81</v>
      </c>
      <c r="D30" s="1" t="s">
        <v>70</v>
      </c>
      <c r="E30" s="3">
        <v>210.08</v>
      </c>
      <c r="F30" s="3">
        <v>210.08</v>
      </c>
      <c r="G30" s="2" t="s">
        <v>87</v>
      </c>
    </row>
    <row r="31" spans="1:7">
      <c r="A31" s="1" t="s">
        <v>79</v>
      </c>
      <c r="B31" s="2" t="s">
        <v>86</v>
      </c>
      <c r="C31" s="1" t="s">
        <v>84</v>
      </c>
      <c r="D31" s="1" t="s">
        <v>70</v>
      </c>
      <c r="E31" s="3">
        <v>39.92</v>
      </c>
      <c r="F31" s="3">
        <v>39.92</v>
      </c>
      <c r="G31" s="2" t="s">
        <v>87</v>
      </c>
    </row>
    <row r="32" spans="1:7">
      <c r="A32" s="1" t="s">
        <v>88</v>
      </c>
      <c r="B32" s="2" t="s">
        <v>89</v>
      </c>
      <c r="C32" s="1" t="s">
        <v>61</v>
      </c>
      <c r="D32" s="1" t="s">
        <v>90</v>
      </c>
      <c r="E32" s="3">
        <v>29468</v>
      </c>
      <c r="F32" s="3">
        <v>29468</v>
      </c>
      <c r="G32" s="2" t="s">
        <v>16</v>
      </c>
    </row>
    <row r="33" spans="1:7">
      <c r="A33" s="1" t="s">
        <v>88</v>
      </c>
      <c r="B33" s="2" t="s">
        <v>89</v>
      </c>
      <c r="C33" s="1" t="s">
        <v>91</v>
      </c>
      <c r="D33" s="1" t="s">
        <v>92</v>
      </c>
      <c r="E33" s="3">
        <v>4704.97</v>
      </c>
      <c r="F33" s="3">
        <v>4704.97</v>
      </c>
      <c r="G33" s="2" t="s">
        <v>16</v>
      </c>
    </row>
    <row r="34" spans="1:7">
      <c r="A34" s="1" t="s">
        <v>93</v>
      </c>
      <c r="B34" s="2" t="s">
        <v>94</v>
      </c>
      <c r="C34" s="1" t="s">
        <v>61</v>
      </c>
      <c r="D34" s="1" t="s">
        <v>95</v>
      </c>
      <c r="E34" s="3">
        <v>87.39</v>
      </c>
      <c r="F34" s="3">
        <v>87.39</v>
      </c>
      <c r="G34" s="2" t="s">
        <v>16</v>
      </c>
    </row>
    <row r="35" spans="1:7">
      <c r="A35" s="1" t="s">
        <v>96</v>
      </c>
      <c r="B35" s="2" t="s">
        <v>97</v>
      </c>
      <c r="C35" s="1" t="s">
        <v>61</v>
      </c>
      <c r="D35" s="1" t="s">
        <v>95</v>
      </c>
      <c r="E35" s="3">
        <v>87.39</v>
      </c>
      <c r="F35" s="3">
        <v>87.39</v>
      </c>
      <c r="G35" s="2" t="s">
        <v>16</v>
      </c>
    </row>
    <row r="36" spans="1:7">
      <c r="A36" s="1" t="s">
        <v>98</v>
      </c>
      <c r="B36" s="2" t="s">
        <v>99</v>
      </c>
      <c r="C36" s="1" t="s">
        <v>61</v>
      </c>
      <c r="D36" s="1" t="s">
        <v>95</v>
      </c>
      <c r="E36" s="3">
        <v>87.39</v>
      </c>
      <c r="F36" s="3">
        <v>87.39</v>
      </c>
      <c r="G36" s="2" t="s">
        <v>16</v>
      </c>
    </row>
    <row r="37" spans="1:7">
      <c r="A37" s="1" t="s">
        <v>93</v>
      </c>
      <c r="B37" s="2" t="s">
        <v>100</v>
      </c>
      <c r="C37" s="1" t="s">
        <v>61</v>
      </c>
      <c r="D37" s="1" t="s">
        <v>92</v>
      </c>
      <c r="E37" s="3">
        <v>16.61</v>
      </c>
      <c r="F37" s="3">
        <v>16.61</v>
      </c>
      <c r="G37" s="2" t="s">
        <v>16</v>
      </c>
    </row>
    <row r="38" spans="1:7">
      <c r="A38" s="1" t="s">
        <v>96</v>
      </c>
      <c r="B38" s="2" t="s">
        <v>101</v>
      </c>
      <c r="C38" s="1" t="s">
        <v>61</v>
      </c>
      <c r="D38" s="1" t="s">
        <v>92</v>
      </c>
      <c r="E38" s="3">
        <v>16.61</v>
      </c>
      <c r="F38" s="3">
        <v>16.61</v>
      </c>
      <c r="G38" s="2" t="s">
        <v>16</v>
      </c>
    </row>
    <row r="39" spans="1:7">
      <c r="A39" s="1" t="s">
        <v>98</v>
      </c>
      <c r="B39" s="2" t="s">
        <v>102</v>
      </c>
      <c r="C39" s="1" t="s">
        <v>61</v>
      </c>
      <c r="D39" s="1" t="s">
        <v>92</v>
      </c>
      <c r="E39" s="3">
        <v>16.61</v>
      </c>
      <c r="F39" s="3">
        <v>16.61</v>
      </c>
      <c r="G39" s="2" t="s">
        <v>16</v>
      </c>
    </row>
    <row r="40" spans="1:7">
      <c r="A40" s="1" t="s">
        <v>103</v>
      </c>
      <c r="B40" s="2" t="s">
        <v>104</v>
      </c>
      <c r="C40" s="1" t="s">
        <v>105</v>
      </c>
      <c r="D40" s="1" t="s">
        <v>95</v>
      </c>
      <c r="E40" s="3">
        <v>20855.59</v>
      </c>
      <c r="F40" s="3">
        <v>20855.59</v>
      </c>
      <c r="G40" s="2" t="s">
        <v>16</v>
      </c>
    </row>
    <row r="41" spans="1:7">
      <c r="A41" s="1" t="s">
        <v>106</v>
      </c>
      <c r="B41" s="2" t="s">
        <v>104</v>
      </c>
      <c r="C41" s="1" t="s">
        <v>107</v>
      </c>
      <c r="D41" s="1" t="s">
        <v>108</v>
      </c>
      <c r="E41" s="3">
        <v>-5187</v>
      </c>
      <c r="F41" s="3">
        <v>-5187</v>
      </c>
      <c r="G41" s="2" t="s">
        <v>16</v>
      </c>
    </row>
    <row r="42" spans="1:7">
      <c r="A42" s="1" t="s">
        <v>109</v>
      </c>
      <c r="B42" s="2" t="s">
        <v>110</v>
      </c>
      <c r="C42" s="1" t="s">
        <v>70</v>
      </c>
      <c r="D42" s="1" t="s">
        <v>111</v>
      </c>
      <c r="E42" s="3">
        <v>103.2</v>
      </c>
      <c r="F42" s="3">
        <v>103.2</v>
      </c>
      <c r="G42" s="2" t="s">
        <v>16</v>
      </c>
    </row>
    <row r="43" spans="1:7">
      <c r="A43" s="1" t="s">
        <v>109</v>
      </c>
      <c r="B43" s="2" t="s">
        <v>112</v>
      </c>
      <c r="C43" s="1" t="s">
        <v>70</v>
      </c>
      <c r="D43" s="1" t="s">
        <v>111</v>
      </c>
      <c r="E43" s="3">
        <v>114</v>
      </c>
      <c r="F43" s="3">
        <v>114</v>
      </c>
      <c r="G43" s="2" t="s">
        <v>16</v>
      </c>
    </row>
    <row r="44" spans="1:7">
      <c r="A44" s="1" t="s">
        <v>109</v>
      </c>
      <c r="B44" s="2" t="s">
        <v>113</v>
      </c>
      <c r="C44" s="1" t="s">
        <v>70</v>
      </c>
      <c r="D44" s="1" t="s">
        <v>111</v>
      </c>
      <c r="E44" s="3">
        <v>2.4</v>
      </c>
      <c r="F44" s="3">
        <v>2.4</v>
      </c>
      <c r="G44" s="2" t="s">
        <v>16</v>
      </c>
    </row>
    <row r="45" spans="1:7">
      <c r="A45" s="1" t="s">
        <v>109</v>
      </c>
      <c r="B45" s="2" t="s">
        <v>114</v>
      </c>
      <c r="C45" s="1" t="s">
        <v>70</v>
      </c>
      <c r="D45" s="1" t="s">
        <v>111</v>
      </c>
      <c r="E45" s="3">
        <v>57.12</v>
      </c>
      <c r="F45" s="3">
        <v>57.12</v>
      </c>
      <c r="G45" s="2" t="s">
        <v>16</v>
      </c>
    </row>
    <row r="46" spans="1:7">
      <c r="A46" s="1" t="s">
        <v>109</v>
      </c>
      <c r="B46" s="2" t="s">
        <v>112</v>
      </c>
      <c r="C46" s="1" t="s">
        <v>70</v>
      </c>
      <c r="D46" s="1" t="s">
        <v>111</v>
      </c>
      <c r="E46" s="3">
        <v>60</v>
      </c>
      <c r="F46" s="3">
        <v>60</v>
      </c>
      <c r="G46" s="2" t="s">
        <v>16</v>
      </c>
    </row>
    <row r="47" spans="1:7">
      <c r="A47" s="1" t="s">
        <v>109</v>
      </c>
      <c r="B47" s="2" t="s">
        <v>115</v>
      </c>
      <c r="C47" s="1" t="s">
        <v>70</v>
      </c>
      <c r="D47" s="1" t="s">
        <v>111</v>
      </c>
      <c r="E47" s="3">
        <v>124</v>
      </c>
      <c r="F47" s="3">
        <v>124</v>
      </c>
      <c r="G47" s="2" t="s">
        <v>16</v>
      </c>
    </row>
    <row r="48" spans="1:7">
      <c r="A48" s="1" t="s">
        <v>116</v>
      </c>
      <c r="B48" s="2" t="s">
        <v>117</v>
      </c>
      <c r="C48" s="1" t="s">
        <v>19</v>
      </c>
      <c r="D48" s="1" t="s">
        <v>61</v>
      </c>
      <c r="E48" s="3">
        <v>157.08000000000001</v>
      </c>
      <c r="F48" s="3">
        <v>157.08000000000001</v>
      </c>
      <c r="G48" s="2" t="s">
        <v>16</v>
      </c>
    </row>
    <row r="49" spans="1:7">
      <c r="A49" s="1" t="s">
        <v>118</v>
      </c>
      <c r="B49" s="2" t="s">
        <v>32</v>
      </c>
      <c r="C49" s="1" t="s">
        <v>119</v>
      </c>
      <c r="D49" s="1" t="s">
        <v>26</v>
      </c>
      <c r="E49" s="3">
        <v>1420</v>
      </c>
      <c r="F49" s="3">
        <v>1420</v>
      </c>
      <c r="G49" s="2" t="s">
        <v>16</v>
      </c>
    </row>
    <row r="50" spans="1:7">
      <c r="A50" s="1" t="s">
        <v>116</v>
      </c>
      <c r="B50" s="2" t="s">
        <v>120</v>
      </c>
      <c r="C50" s="1" t="s">
        <v>30</v>
      </c>
      <c r="D50" s="1" t="s">
        <v>19</v>
      </c>
      <c r="E50" s="3">
        <v>4</v>
      </c>
      <c r="F50" s="3">
        <v>4</v>
      </c>
      <c r="G50" s="2" t="s">
        <v>16</v>
      </c>
    </row>
    <row r="51" spans="1:7">
      <c r="A51" s="1" t="s">
        <v>118</v>
      </c>
      <c r="B51" s="2" t="s">
        <v>32</v>
      </c>
      <c r="C51" s="1" t="s">
        <v>30</v>
      </c>
      <c r="D51" s="1" t="s">
        <v>26</v>
      </c>
      <c r="E51" s="3">
        <v>5</v>
      </c>
      <c r="F51" s="3">
        <v>5</v>
      </c>
      <c r="G51" s="2" t="s">
        <v>16</v>
      </c>
    </row>
    <row r="52" spans="1:7">
      <c r="A52" s="1" t="s">
        <v>121</v>
      </c>
      <c r="B52" s="2" t="s">
        <v>122</v>
      </c>
      <c r="C52" s="1" t="s">
        <v>26</v>
      </c>
      <c r="D52" s="1" t="s">
        <v>61</v>
      </c>
      <c r="E52" s="3">
        <v>198.73</v>
      </c>
      <c r="F52" s="3">
        <v>198.73</v>
      </c>
      <c r="G52" s="2" t="s">
        <v>16</v>
      </c>
    </row>
    <row r="53" spans="1:7">
      <c r="A53" s="1" t="s">
        <v>121</v>
      </c>
      <c r="B53" s="2" t="s">
        <v>122</v>
      </c>
      <c r="C53" s="1" t="s">
        <v>26</v>
      </c>
      <c r="D53" s="1" t="s">
        <v>61</v>
      </c>
      <c r="E53" s="3">
        <v>198.73</v>
      </c>
      <c r="F53" s="3">
        <v>198.73</v>
      </c>
      <c r="G53" s="2" t="s">
        <v>16</v>
      </c>
    </row>
    <row r="54" spans="1:7">
      <c r="A54" s="1" t="s">
        <v>121</v>
      </c>
      <c r="B54" s="2" t="s">
        <v>122</v>
      </c>
      <c r="C54" s="1" t="s">
        <v>26</v>
      </c>
      <c r="D54" s="1" t="s">
        <v>61</v>
      </c>
      <c r="E54" s="3">
        <v>198.73</v>
      </c>
      <c r="F54" s="3">
        <v>198.73</v>
      </c>
      <c r="G54" s="2" t="s">
        <v>16</v>
      </c>
    </row>
    <row r="55" spans="1:7">
      <c r="A55" s="1" t="s">
        <v>121</v>
      </c>
      <c r="B55" s="2" t="s">
        <v>122</v>
      </c>
      <c r="C55" s="1" t="s">
        <v>26</v>
      </c>
      <c r="D55" s="1" t="s">
        <v>61</v>
      </c>
      <c r="E55" s="3">
        <v>198.73</v>
      </c>
      <c r="F55" s="3">
        <v>198.73</v>
      </c>
      <c r="G55" s="2" t="s">
        <v>16</v>
      </c>
    </row>
    <row r="56" spans="1:7">
      <c r="A56" s="1" t="s">
        <v>121</v>
      </c>
      <c r="B56" s="2" t="s">
        <v>122</v>
      </c>
      <c r="C56" s="1" t="s">
        <v>26</v>
      </c>
      <c r="D56" s="1" t="s">
        <v>61</v>
      </c>
      <c r="E56" s="3">
        <v>198.73</v>
      </c>
      <c r="F56" s="3">
        <v>198.73</v>
      </c>
      <c r="G56" s="2" t="s">
        <v>16</v>
      </c>
    </row>
    <row r="57" spans="1:7">
      <c r="A57" s="1" t="s">
        <v>123</v>
      </c>
      <c r="B57" s="2" t="s">
        <v>124</v>
      </c>
      <c r="C57" s="1" t="s">
        <v>55</v>
      </c>
      <c r="D57" s="1" t="s">
        <v>56</v>
      </c>
      <c r="E57" s="3">
        <v>9.24</v>
      </c>
      <c r="F57" s="3">
        <v>9.24</v>
      </c>
      <c r="G57" s="2" t="s">
        <v>125</v>
      </c>
    </row>
    <row r="58" spans="1:7">
      <c r="A58" s="1" t="s">
        <v>126</v>
      </c>
      <c r="B58" s="2" t="s">
        <v>127</v>
      </c>
      <c r="C58" s="1" t="s">
        <v>55</v>
      </c>
      <c r="D58" s="1" t="s">
        <v>56</v>
      </c>
      <c r="E58" s="3">
        <v>14.41</v>
      </c>
      <c r="F58" s="3">
        <v>14.41</v>
      </c>
      <c r="G58" s="2" t="s">
        <v>128</v>
      </c>
    </row>
    <row r="59" spans="1:7">
      <c r="A59" s="1" t="s">
        <v>129</v>
      </c>
      <c r="B59" s="2" t="s">
        <v>130</v>
      </c>
      <c r="C59" s="1" t="s">
        <v>50</v>
      </c>
      <c r="D59" s="1" t="s">
        <v>51</v>
      </c>
      <c r="E59" s="3">
        <v>12.8</v>
      </c>
      <c r="F59" s="3">
        <v>12.8</v>
      </c>
      <c r="G59" s="2" t="s">
        <v>131</v>
      </c>
    </row>
    <row r="60" spans="1:7">
      <c r="A60" s="1" t="s">
        <v>132</v>
      </c>
      <c r="B60" s="2" t="s">
        <v>133</v>
      </c>
      <c r="C60" s="1" t="s">
        <v>38</v>
      </c>
      <c r="D60" s="1" t="s">
        <v>39</v>
      </c>
      <c r="E60" s="3">
        <v>8.9499999999999993</v>
      </c>
      <c r="F60" s="3">
        <v>8.9499999999999993</v>
      </c>
      <c r="G60" s="2" t="s">
        <v>76</v>
      </c>
    </row>
    <row r="61" spans="1:7">
      <c r="A61" s="1" t="s">
        <v>134</v>
      </c>
      <c r="B61" s="2" t="s">
        <v>135</v>
      </c>
      <c r="C61" s="1" t="s">
        <v>55</v>
      </c>
      <c r="D61" s="1" t="s">
        <v>56</v>
      </c>
      <c r="E61" s="3">
        <v>13.1</v>
      </c>
      <c r="F61" s="3">
        <v>13.1</v>
      </c>
      <c r="G61" s="2" t="s">
        <v>136</v>
      </c>
    </row>
    <row r="62" spans="1:7">
      <c r="A62" s="1" t="s">
        <v>137</v>
      </c>
      <c r="B62" s="2" t="s">
        <v>138</v>
      </c>
      <c r="C62" s="1" t="s">
        <v>50</v>
      </c>
      <c r="D62" s="1" t="s">
        <v>51</v>
      </c>
      <c r="E62" s="3">
        <v>88.09</v>
      </c>
      <c r="F62" s="3">
        <v>88.09</v>
      </c>
      <c r="G62" s="2" t="s">
        <v>139</v>
      </c>
    </row>
    <row r="63" spans="1:7">
      <c r="A63" s="1" t="s">
        <v>140</v>
      </c>
      <c r="B63" s="2" t="s">
        <v>141</v>
      </c>
      <c r="C63" s="1" t="s">
        <v>38</v>
      </c>
      <c r="D63" s="1" t="s">
        <v>39</v>
      </c>
      <c r="E63" s="3">
        <v>5.87</v>
      </c>
      <c r="F63" s="3">
        <v>5.87</v>
      </c>
      <c r="G63" s="2" t="s">
        <v>142</v>
      </c>
    </row>
    <row r="64" spans="1:7">
      <c r="A64" s="1" t="s">
        <v>143</v>
      </c>
      <c r="B64" s="2" t="s">
        <v>144</v>
      </c>
      <c r="C64" s="1" t="s">
        <v>55</v>
      </c>
      <c r="D64" s="1" t="s">
        <v>56</v>
      </c>
      <c r="E64" s="3">
        <v>20.96</v>
      </c>
      <c r="F64" s="3">
        <v>20.96</v>
      </c>
      <c r="G64" s="2" t="s">
        <v>145</v>
      </c>
    </row>
    <row r="65" spans="1:7">
      <c r="A65" s="1" t="s">
        <v>146</v>
      </c>
      <c r="B65" s="2" t="s">
        <v>147</v>
      </c>
      <c r="C65" s="1" t="s">
        <v>55</v>
      </c>
      <c r="D65" s="1" t="s">
        <v>56</v>
      </c>
      <c r="E65" s="3">
        <v>26.2</v>
      </c>
      <c r="F65" s="3">
        <v>26.2</v>
      </c>
      <c r="G65" s="2" t="s">
        <v>148</v>
      </c>
    </row>
    <row r="66" spans="1:7">
      <c r="A66" s="1" t="s">
        <v>149</v>
      </c>
      <c r="B66" s="2" t="s">
        <v>46</v>
      </c>
      <c r="C66" s="1" t="s">
        <v>38</v>
      </c>
      <c r="D66" s="1" t="s">
        <v>43</v>
      </c>
      <c r="E66" s="3">
        <v>1.18</v>
      </c>
      <c r="F66" s="3">
        <v>1.18</v>
      </c>
      <c r="G66" s="2" t="s">
        <v>47</v>
      </c>
    </row>
    <row r="67" spans="1:7">
      <c r="A67" s="1" t="s">
        <v>150</v>
      </c>
      <c r="B67" s="2" t="s">
        <v>37</v>
      </c>
      <c r="C67" s="1" t="s">
        <v>38</v>
      </c>
      <c r="D67" s="1" t="s">
        <v>39</v>
      </c>
      <c r="E67" s="3">
        <v>28.44</v>
      </c>
      <c r="F67" s="3">
        <v>28.44</v>
      </c>
      <c r="G67" s="2" t="s">
        <v>40</v>
      </c>
    </row>
    <row r="68" spans="1:7">
      <c r="A68" s="1" t="s">
        <v>123</v>
      </c>
      <c r="B68" s="2" t="s">
        <v>124</v>
      </c>
      <c r="C68" s="1" t="s">
        <v>38</v>
      </c>
      <c r="D68" s="1" t="s">
        <v>43</v>
      </c>
      <c r="E68" s="3">
        <v>1.34</v>
      </c>
      <c r="F68" s="3">
        <v>1.34</v>
      </c>
      <c r="G68" s="2" t="s">
        <v>125</v>
      </c>
    </row>
    <row r="69" spans="1:7">
      <c r="A69" s="1" t="s">
        <v>137</v>
      </c>
      <c r="B69" s="2" t="s">
        <v>138</v>
      </c>
      <c r="C69" s="1" t="s">
        <v>55</v>
      </c>
      <c r="D69" s="1" t="s">
        <v>56</v>
      </c>
      <c r="E69" s="3">
        <v>9.24</v>
      </c>
      <c r="F69" s="3">
        <v>9.24</v>
      </c>
      <c r="G69" s="2" t="s">
        <v>139</v>
      </c>
    </row>
    <row r="70" spans="1:7">
      <c r="A70" s="1" t="s">
        <v>149</v>
      </c>
      <c r="B70" s="2" t="s">
        <v>46</v>
      </c>
      <c r="C70" s="1" t="s">
        <v>38</v>
      </c>
      <c r="D70" s="1" t="s">
        <v>39</v>
      </c>
      <c r="E70" s="3">
        <v>40.130000000000003</v>
      </c>
      <c r="F70" s="3">
        <v>40.130000000000003</v>
      </c>
      <c r="G70" s="2" t="s">
        <v>47</v>
      </c>
    </row>
    <row r="71" spans="1:7">
      <c r="A71" s="1" t="s">
        <v>137</v>
      </c>
      <c r="B71" s="2" t="s">
        <v>138</v>
      </c>
      <c r="C71" s="1" t="s">
        <v>38</v>
      </c>
      <c r="D71" s="1" t="s">
        <v>43</v>
      </c>
      <c r="E71" s="3">
        <v>1.34</v>
      </c>
      <c r="F71" s="3">
        <v>1.34</v>
      </c>
      <c r="G71" s="2" t="s">
        <v>139</v>
      </c>
    </row>
    <row r="72" spans="1:7">
      <c r="A72" s="1" t="s">
        <v>151</v>
      </c>
      <c r="B72" s="2" t="s">
        <v>59</v>
      </c>
      <c r="C72" s="1" t="s">
        <v>60</v>
      </c>
      <c r="D72" s="1" t="s">
        <v>61</v>
      </c>
      <c r="E72" s="3">
        <v>104</v>
      </c>
      <c r="F72" s="3">
        <v>104</v>
      </c>
      <c r="G72" s="2" t="s">
        <v>16</v>
      </c>
    </row>
    <row r="73" spans="1:7">
      <c r="A73" s="1" t="s">
        <v>152</v>
      </c>
      <c r="B73" s="2" t="s">
        <v>153</v>
      </c>
      <c r="C73" s="1" t="s">
        <v>60</v>
      </c>
      <c r="D73" s="1" t="s">
        <v>95</v>
      </c>
      <c r="E73" s="3">
        <v>524.37</v>
      </c>
      <c r="F73" s="3">
        <v>524.37</v>
      </c>
      <c r="G73" s="2" t="s">
        <v>16</v>
      </c>
    </row>
    <row r="74" spans="1:7">
      <c r="A74" s="1" t="s">
        <v>152</v>
      </c>
      <c r="B74" s="2" t="s">
        <v>153</v>
      </c>
      <c r="C74" s="1" t="s">
        <v>60</v>
      </c>
      <c r="D74" s="1" t="s">
        <v>92</v>
      </c>
      <c r="E74" s="3">
        <v>99.63</v>
      </c>
      <c r="F74" s="3">
        <v>99.63</v>
      </c>
      <c r="G74" s="2" t="s">
        <v>16</v>
      </c>
    </row>
    <row r="75" spans="1:7">
      <c r="A75" s="1" t="s">
        <v>154</v>
      </c>
      <c r="B75" s="2" t="s">
        <v>153</v>
      </c>
      <c r="C75" s="1" t="s">
        <v>60</v>
      </c>
      <c r="D75" s="1" t="s">
        <v>95</v>
      </c>
      <c r="E75" s="3">
        <v>87.39</v>
      </c>
      <c r="F75" s="3">
        <v>87.39</v>
      </c>
      <c r="G75" s="2" t="s">
        <v>16</v>
      </c>
    </row>
    <row r="76" spans="1:7">
      <c r="A76" s="1" t="s">
        <v>154</v>
      </c>
      <c r="B76" s="2" t="s">
        <v>153</v>
      </c>
      <c r="C76" s="1" t="s">
        <v>60</v>
      </c>
      <c r="D76" s="1" t="s">
        <v>92</v>
      </c>
      <c r="E76" s="3">
        <v>16.61</v>
      </c>
      <c r="F76" s="3">
        <v>16.61</v>
      </c>
      <c r="G76" s="2" t="s">
        <v>16</v>
      </c>
    </row>
    <row r="77" spans="1:7">
      <c r="A77" s="1" t="s">
        <v>155</v>
      </c>
      <c r="B77" s="2" t="s">
        <v>153</v>
      </c>
      <c r="C77" s="1" t="s">
        <v>60</v>
      </c>
      <c r="D77" s="1" t="s">
        <v>156</v>
      </c>
      <c r="E77" s="3">
        <v>693.28</v>
      </c>
      <c r="F77" s="3">
        <v>693.28</v>
      </c>
      <c r="G77" s="2" t="s">
        <v>16</v>
      </c>
    </row>
    <row r="78" spans="1:7">
      <c r="A78" s="1" t="s">
        <v>155</v>
      </c>
      <c r="B78" s="2" t="s">
        <v>153</v>
      </c>
      <c r="C78" s="1" t="s">
        <v>60</v>
      </c>
      <c r="D78" s="1" t="s">
        <v>92</v>
      </c>
      <c r="E78" s="3">
        <v>131.72</v>
      </c>
      <c r="F78" s="3">
        <v>131.72</v>
      </c>
      <c r="G78" s="2" t="s">
        <v>16</v>
      </c>
    </row>
    <row r="79" spans="1:7">
      <c r="A79" s="1" t="s">
        <v>157</v>
      </c>
      <c r="B79" s="2" t="s">
        <v>158</v>
      </c>
      <c r="C79" s="1" t="s">
        <v>70</v>
      </c>
      <c r="D79" s="1" t="s">
        <v>60</v>
      </c>
      <c r="E79" s="3">
        <v>17</v>
      </c>
      <c r="F79" s="3">
        <v>17</v>
      </c>
      <c r="G79" s="2" t="s">
        <v>16</v>
      </c>
    </row>
    <row r="80" spans="1:7">
      <c r="A80" s="1" t="s">
        <v>159</v>
      </c>
      <c r="B80" s="2" t="s">
        <v>160</v>
      </c>
      <c r="C80" s="1" t="s">
        <v>111</v>
      </c>
      <c r="D80" s="1" t="s">
        <v>60</v>
      </c>
      <c r="E80" s="3">
        <v>460.72</v>
      </c>
      <c r="F80" s="3">
        <v>460.72</v>
      </c>
      <c r="G80" s="2" t="s">
        <v>16</v>
      </c>
    </row>
    <row r="81" spans="1:7">
      <c r="A81" s="1" t="s">
        <v>161</v>
      </c>
      <c r="B81" s="2" t="s">
        <v>153</v>
      </c>
      <c r="C81" s="1" t="s">
        <v>60</v>
      </c>
      <c r="D81" s="1" t="s">
        <v>162</v>
      </c>
      <c r="E81" s="3">
        <v>4473.1099999999997</v>
      </c>
      <c r="F81" s="3">
        <v>4473.1099999999997</v>
      </c>
      <c r="G81" s="2" t="s">
        <v>16</v>
      </c>
    </row>
    <row r="82" spans="1:7">
      <c r="A82" s="1" t="s">
        <v>161</v>
      </c>
      <c r="B82" s="2" t="s">
        <v>153</v>
      </c>
      <c r="C82" s="1" t="s">
        <v>60</v>
      </c>
      <c r="D82" s="1" t="s">
        <v>92</v>
      </c>
      <c r="E82" s="3">
        <v>849.89</v>
      </c>
      <c r="F82" s="3">
        <v>849.89</v>
      </c>
      <c r="G82" s="2" t="s">
        <v>16</v>
      </c>
    </row>
    <row r="83" spans="1:7">
      <c r="A83" s="1" t="s">
        <v>157</v>
      </c>
      <c r="B83" s="2" t="s">
        <v>163</v>
      </c>
      <c r="C83" s="1" t="s">
        <v>73</v>
      </c>
      <c r="D83" s="1" t="s">
        <v>60</v>
      </c>
      <c r="E83" s="3">
        <v>561</v>
      </c>
      <c r="F83" s="3">
        <v>561</v>
      </c>
      <c r="G83" s="2" t="s">
        <v>16</v>
      </c>
    </row>
    <row r="84" spans="1:7">
      <c r="A84" s="1" t="s">
        <v>164</v>
      </c>
      <c r="B84" s="2" t="s">
        <v>165</v>
      </c>
      <c r="C84" s="1" t="s">
        <v>166</v>
      </c>
      <c r="D84" s="1" t="s">
        <v>61</v>
      </c>
      <c r="E84" s="3">
        <v>99240</v>
      </c>
      <c r="F84" s="3">
        <v>99240</v>
      </c>
      <c r="G84" s="2" t="s">
        <v>16</v>
      </c>
    </row>
    <row r="85" spans="1:7">
      <c r="A85" s="1" t="s">
        <v>167</v>
      </c>
      <c r="B85" s="2" t="s">
        <v>168</v>
      </c>
      <c r="C85" s="1" t="s">
        <v>39</v>
      </c>
      <c r="D85" s="1" t="s">
        <v>70</v>
      </c>
      <c r="E85" s="3">
        <v>86.72</v>
      </c>
      <c r="F85" s="3">
        <v>86.72</v>
      </c>
      <c r="G85" s="2" t="s">
        <v>76</v>
      </c>
    </row>
    <row r="86" spans="1:7">
      <c r="A86" s="1" t="s">
        <v>169</v>
      </c>
      <c r="B86" s="2" t="s">
        <v>170</v>
      </c>
      <c r="C86" s="1" t="s">
        <v>171</v>
      </c>
      <c r="D86" s="1" t="s">
        <v>70</v>
      </c>
      <c r="E86" s="3">
        <v>17</v>
      </c>
      <c r="F86" s="3">
        <v>17</v>
      </c>
      <c r="G86" s="2" t="s">
        <v>172</v>
      </c>
    </row>
    <row r="87" spans="1:7">
      <c r="A87" s="1" t="s">
        <v>173</v>
      </c>
      <c r="B87" s="2" t="s">
        <v>174</v>
      </c>
      <c r="C87" s="1" t="s">
        <v>81</v>
      </c>
      <c r="D87" s="1" t="s">
        <v>70</v>
      </c>
      <c r="E87" s="3">
        <v>421.02</v>
      </c>
      <c r="F87" s="3">
        <v>421.02</v>
      </c>
      <c r="G87" s="2" t="s">
        <v>172</v>
      </c>
    </row>
    <row r="88" spans="1:7">
      <c r="A88" s="1" t="s">
        <v>167</v>
      </c>
      <c r="B88" s="2" t="s">
        <v>175</v>
      </c>
      <c r="C88" s="1" t="s">
        <v>84</v>
      </c>
      <c r="D88" s="1" t="s">
        <v>70</v>
      </c>
      <c r="E88" s="3">
        <v>16.48</v>
      </c>
      <c r="F88" s="3">
        <v>16.48</v>
      </c>
      <c r="G88" s="2" t="s">
        <v>76</v>
      </c>
    </row>
    <row r="89" spans="1:7">
      <c r="A89" s="1" t="s">
        <v>173</v>
      </c>
      <c r="B89" s="2" t="s">
        <v>176</v>
      </c>
      <c r="C89" s="1" t="s">
        <v>84</v>
      </c>
      <c r="D89" s="1" t="s">
        <v>70</v>
      </c>
      <c r="E89" s="3">
        <v>79.989999999999995</v>
      </c>
      <c r="F89" s="3">
        <v>79.989999999999995</v>
      </c>
      <c r="G89" s="2" t="s">
        <v>172</v>
      </c>
    </row>
    <row r="90" spans="1:7">
      <c r="A90" s="1" t="s">
        <v>177</v>
      </c>
      <c r="B90" s="2" t="s">
        <v>178</v>
      </c>
      <c r="C90" s="1" t="s">
        <v>61</v>
      </c>
      <c r="D90" s="1" t="s">
        <v>90</v>
      </c>
      <c r="E90" s="3">
        <v>99240</v>
      </c>
      <c r="F90" s="3">
        <v>99240</v>
      </c>
      <c r="G90" s="2" t="s">
        <v>16</v>
      </c>
    </row>
    <row r="91" spans="1:7">
      <c r="A91" s="1" t="s">
        <v>177</v>
      </c>
      <c r="B91" s="2" t="s">
        <v>178</v>
      </c>
      <c r="C91" s="1" t="s">
        <v>91</v>
      </c>
      <c r="D91" s="1" t="s">
        <v>92</v>
      </c>
      <c r="E91" s="3">
        <v>15845.02</v>
      </c>
      <c r="F91" s="3">
        <v>15845.02</v>
      </c>
      <c r="G91" s="2" t="s">
        <v>16</v>
      </c>
    </row>
    <row r="92" spans="1:7">
      <c r="A92" s="1" t="s">
        <v>179</v>
      </c>
      <c r="B92" s="2" t="s">
        <v>97</v>
      </c>
      <c r="C92" s="1" t="s">
        <v>61</v>
      </c>
      <c r="D92" s="1" t="s">
        <v>95</v>
      </c>
      <c r="E92" s="3">
        <v>87.39</v>
      </c>
      <c r="F92" s="3">
        <v>87.39</v>
      </c>
      <c r="G92" s="2" t="s">
        <v>16</v>
      </c>
    </row>
    <row r="93" spans="1:7">
      <c r="A93" s="1" t="s">
        <v>179</v>
      </c>
      <c r="B93" s="2" t="s">
        <v>101</v>
      </c>
      <c r="C93" s="1" t="s">
        <v>61</v>
      </c>
      <c r="D93" s="1" t="s">
        <v>92</v>
      </c>
      <c r="E93" s="3">
        <v>16.61</v>
      </c>
      <c r="F93" s="3">
        <v>16.61</v>
      </c>
      <c r="G93" s="2" t="s">
        <v>16</v>
      </c>
    </row>
    <row r="94" spans="1:7">
      <c r="A94" s="1" t="s">
        <v>180</v>
      </c>
      <c r="B94" s="2" t="s">
        <v>181</v>
      </c>
      <c r="C94" s="1" t="s">
        <v>70</v>
      </c>
      <c r="D94" s="1" t="s">
        <v>19</v>
      </c>
      <c r="E94" s="3">
        <v>1065.52</v>
      </c>
      <c r="F94" s="3">
        <v>1065.52</v>
      </c>
      <c r="G94" s="2" t="s">
        <v>16</v>
      </c>
    </row>
    <row r="95" spans="1:7">
      <c r="A95" s="1" t="s">
        <v>180</v>
      </c>
      <c r="B95" s="2" t="s">
        <v>181</v>
      </c>
      <c r="C95" s="1" t="s">
        <v>30</v>
      </c>
      <c r="D95" s="1" t="s">
        <v>19</v>
      </c>
      <c r="E95" s="3">
        <v>6.51</v>
      </c>
      <c r="F95" s="3">
        <v>6.51</v>
      </c>
      <c r="G95" s="2" t="s">
        <v>16</v>
      </c>
    </row>
    <row r="96" spans="1:7">
      <c r="A96" s="1" t="s">
        <v>182</v>
      </c>
      <c r="B96" s="2" t="s">
        <v>183</v>
      </c>
      <c r="C96" s="1" t="s">
        <v>55</v>
      </c>
      <c r="D96" s="1" t="s">
        <v>56</v>
      </c>
      <c r="E96" s="3">
        <v>27.51</v>
      </c>
      <c r="F96" s="3">
        <v>27.51</v>
      </c>
      <c r="G96" s="2" t="s">
        <v>184</v>
      </c>
    </row>
    <row r="97" spans="1:7">
      <c r="A97" s="1" t="s">
        <v>185</v>
      </c>
      <c r="B97" s="2" t="s">
        <v>186</v>
      </c>
      <c r="C97" s="1" t="s">
        <v>55</v>
      </c>
      <c r="D97" s="1" t="s">
        <v>56</v>
      </c>
      <c r="E97" s="3">
        <v>46.22</v>
      </c>
      <c r="F97" s="3">
        <v>46.22</v>
      </c>
      <c r="G97" s="2" t="s">
        <v>82</v>
      </c>
    </row>
    <row r="98" spans="1:7">
      <c r="A98" s="1" t="s">
        <v>185</v>
      </c>
      <c r="B98" s="2" t="s">
        <v>186</v>
      </c>
      <c r="C98" s="1" t="s">
        <v>38</v>
      </c>
      <c r="D98" s="1" t="s">
        <v>43</v>
      </c>
      <c r="E98" s="3">
        <v>6.72</v>
      </c>
      <c r="F98" s="3">
        <v>6.72</v>
      </c>
      <c r="G98" s="2" t="s">
        <v>82</v>
      </c>
    </row>
    <row r="99" spans="1:7">
      <c r="A99" s="1" t="s">
        <v>187</v>
      </c>
      <c r="B99" s="2" t="s">
        <v>188</v>
      </c>
      <c r="C99" s="1" t="s">
        <v>60</v>
      </c>
      <c r="D99" s="1" t="s">
        <v>162</v>
      </c>
      <c r="E99" s="3">
        <v>98.74</v>
      </c>
      <c r="F99" s="3">
        <v>98.74</v>
      </c>
      <c r="G99" s="2" t="s">
        <v>16</v>
      </c>
    </row>
    <row r="100" spans="1:7">
      <c r="A100" s="1" t="s">
        <v>187</v>
      </c>
      <c r="B100" s="2" t="s">
        <v>188</v>
      </c>
      <c r="C100" s="1" t="s">
        <v>60</v>
      </c>
      <c r="D100" s="1" t="s">
        <v>92</v>
      </c>
      <c r="E100" s="3">
        <v>18.760000000000002</v>
      </c>
      <c r="F100" s="3">
        <v>18.760000000000002</v>
      </c>
      <c r="G100" s="2" t="s">
        <v>16</v>
      </c>
    </row>
    <row r="101" spans="1:7">
      <c r="A101" s="1" t="s">
        <v>189</v>
      </c>
      <c r="B101" s="2" t="s">
        <v>153</v>
      </c>
      <c r="C101" s="1" t="s">
        <v>60</v>
      </c>
      <c r="D101" s="1" t="s">
        <v>95</v>
      </c>
      <c r="E101" s="3">
        <v>87.39</v>
      </c>
      <c r="F101" s="3">
        <v>87.39</v>
      </c>
      <c r="G101" s="2" t="s">
        <v>16</v>
      </c>
    </row>
    <row r="102" spans="1:7">
      <c r="A102" s="1" t="s">
        <v>189</v>
      </c>
      <c r="B102" s="2" t="s">
        <v>153</v>
      </c>
      <c r="C102" s="1" t="s">
        <v>60</v>
      </c>
      <c r="D102" s="1" t="s">
        <v>92</v>
      </c>
      <c r="E102" s="3">
        <v>16.61</v>
      </c>
      <c r="F102" s="3">
        <v>16.61</v>
      </c>
      <c r="G102" s="2" t="s">
        <v>16</v>
      </c>
    </row>
    <row r="103" spans="1:7">
      <c r="A103" s="1" t="s">
        <v>190</v>
      </c>
      <c r="B103" s="2" t="s">
        <v>153</v>
      </c>
      <c r="C103" s="1" t="s">
        <v>60</v>
      </c>
      <c r="D103" s="1" t="s">
        <v>162</v>
      </c>
      <c r="E103" s="3">
        <v>5073.53</v>
      </c>
      <c r="F103" s="3">
        <v>5073.53</v>
      </c>
      <c r="G103" s="2" t="s">
        <v>16</v>
      </c>
    </row>
    <row r="104" spans="1:7">
      <c r="A104" s="1" t="s">
        <v>190</v>
      </c>
      <c r="B104" s="2" t="s">
        <v>153</v>
      </c>
      <c r="C104" s="1" t="s">
        <v>60</v>
      </c>
      <c r="D104" s="1" t="s">
        <v>92</v>
      </c>
      <c r="E104" s="3">
        <v>963.97</v>
      </c>
      <c r="F104" s="3">
        <v>963.97</v>
      </c>
      <c r="G104" s="2" t="s">
        <v>16</v>
      </c>
    </row>
    <row r="105" spans="1:7">
      <c r="A105" s="1" t="s">
        <v>191</v>
      </c>
      <c r="B105" s="2" t="s">
        <v>153</v>
      </c>
      <c r="C105" s="1" t="s">
        <v>60</v>
      </c>
      <c r="D105" s="1" t="s">
        <v>156</v>
      </c>
      <c r="E105" s="3">
        <v>441.18</v>
      </c>
      <c r="F105" s="3">
        <v>441.18</v>
      </c>
      <c r="G105" s="2" t="s">
        <v>16</v>
      </c>
    </row>
    <row r="106" spans="1:7">
      <c r="A106" s="1" t="s">
        <v>191</v>
      </c>
      <c r="B106" s="2" t="s">
        <v>153</v>
      </c>
      <c r="C106" s="1" t="s">
        <v>60</v>
      </c>
      <c r="D106" s="1" t="s">
        <v>92</v>
      </c>
      <c r="E106" s="3">
        <v>83.82</v>
      </c>
      <c r="F106" s="3">
        <v>83.82</v>
      </c>
      <c r="G106" s="2" t="s">
        <v>16</v>
      </c>
    </row>
    <row r="107" spans="1:7">
      <c r="A107" s="1" t="s">
        <v>192</v>
      </c>
      <c r="B107" s="2" t="s">
        <v>193</v>
      </c>
      <c r="C107" s="1" t="s">
        <v>70</v>
      </c>
      <c r="D107" s="1" t="s">
        <v>60</v>
      </c>
      <c r="E107" s="3">
        <v>78</v>
      </c>
      <c r="F107" s="3">
        <v>78</v>
      </c>
      <c r="G107" s="2" t="s">
        <v>16</v>
      </c>
    </row>
    <row r="108" spans="1:7">
      <c r="A108" s="1" t="s">
        <v>194</v>
      </c>
      <c r="B108" s="2" t="s">
        <v>195</v>
      </c>
      <c r="C108" s="1" t="s">
        <v>39</v>
      </c>
      <c r="D108" s="1" t="s">
        <v>70</v>
      </c>
      <c r="E108" s="3">
        <v>1450</v>
      </c>
      <c r="F108" s="3">
        <v>1450</v>
      </c>
      <c r="G108" s="2" t="s">
        <v>76</v>
      </c>
    </row>
    <row r="109" spans="1:7">
      <c r="A109" s="1" t="s">
        <v>196</v>
      </c>
      <c r="B109" s="2" t="s">
        <v>197</v>
      </c>
      <c r="C109" s="1" t="s">
        <v>171</v>
      </c>
      <c r="D109" s="1" t="s">
        <v>70</v>
      </c>
      <c r="E109" s="3">
        <v>65.540000000000006</v>
      </c>
      <c r="F109" s="3">
        <v>65.540000000000006</v>
      </c>
      <c r="G109" s="2" t="s">
        <v>172</v>
      </c>
    </row>
    <row r="110" spans="1:7">
      <c r="A110" s="1" t="s">
        <v>198</v>
      </c>
      <c r="B110" s="2" t="s">
        <v>199</v>
      </c>
      <c r="C110" s="1" t="s">
        <v>81</v>
      </c>
      <c r="D110" s="1" t="s">
        <v>70</v>
      </c>
      <c r="E110" s="3">
        <v>487</v>
      </c>
      <c r="F110" s="3">
        <v>487</v>
      </c>
      <c r="G110" s="2" t="s">
        <v>172</v>
      </c>
    </row>
    <row r="111" spans="1:7">
      <c r="A111" s="1" t="s">
        <v>200</v>
      </c>
      <c r="B111" s="2" t="s">
        <v>201</v>
      </c>
      <c r="C111" s="1" t="s">
        <v>202</v>
      </c>
      <c r="D111" s="1" t="s">
        <v>70</v>
      </c>
      <c r="E111" s="3">
        <v>41.68</v>
      </c>
      <c r="F111" s="3">
        <v>41.68</v>
      </c>
      <c r="G111" s="2" t="s">
        <v>172</v>
      </c>
    </row>
    <row r="112" spans="1:7">
      <c r="A112" s="1" t="s">
        <v>194</v>
      </c>
      <c r="B112" s="2" t="s">
        <v>203</v>
      </c>
      <c r="C112" s="1" t="s">
        <v>84</v>
      </c>
      <c r="D112" s="1" t="s">
        <v>70</v>
      </c>
      <c r="E112" s="3">
        <v>275.5</v>
      </c>
      <c r="F112" s="3">
        <v>275.5</v>
      </c>
      <c r="G112" s="2" t="s">
        <v>76</v>
      </c>
    </row>
    <row r="113" spans="1:7">
      <c r="A113" s="1" t="s">
        <v>196</v>
      </c>
      <c r="B113" s="2" t="s">
        <v>204</v>
      </c>
      <c r="C113" s="1" t="s">
        <v>84</v>
      </c>
      <c r="D113" s="1" t="s">
        <v>70</v>
      </c>
      <c r="E113" s="3">
        <v>12.46</v>
      </c>
      <c r="F113" s="3">
        <v>12.46</v>
      </c>
      <c r="G113" s="2" t="s">
        <v>172</v>
      </c>
    </row>
    <row r="114" spans="1:7">
      <c r="A114" s="1" t="s">
        <v>198</v>
      </c>
      <c r="B114" s="2" t="s">
        <v>205</v>
      </c>
      <c r="C114" s="1" t="s">
        <v>84</v>
      </c>
      <c r="D114" s="1" t="s">
        <v>70</v>
      </c>
      <c r="E114" s="3">
        <v>92.53</v>
      </c>
      <c r="F114" s="3">
        <v>92.53</v>
      </c>
      <c r="G114" s="2" t="s">
        <v>172</v>
      </c>
    </row>
    <row r="115" spans="1:7">
      <c r="A115" s="1" t="s">
        <v>200</v>
      </c>
      <c r="B115" s="2" t="s">
        <v>206</v>
      </c>
      <c r="C115" s="1" t="s">
        <v>84</v>
      </c>
      <c r="D115" s="1" t="s">
        <v>70</v>
      </c>
      <c r="E115" s="3">
        <v>16.010000000000002</v>
      </c>
      <c r="F115" s="3">
        <v>16.010000000000002</v>
      </c>
      <c r="G115" s="2" t="s">
        <v>172</v>
      </c>
    </row>
    <row r="116" spans="1:7">
      <c r="A116" s="1" t="s">
        <v>200</v>
      </c>
      <c r="B116" s="2" t="s">
        <v>201</v>
      </c>
      <c r="C116" s="1" t="s">
        <v>207</v>
      </c>
      <c r="D116" s="1" t="s">
        <v>70</v>
      </c>
      <c r="E116" s="3">
        <v>42.56</v>
      </c>
      <c r="F116" s="3">
        <v>42.56</v>
      </c>
      <c r="G116" s="2" t="s">
        <v>172</v>
      </c>
    </row>
    <row r="117" spans="1:7">
      <c r="A117" s="1" t="s">
        <v>208</v>
      </c>
      <c r="B117" s="2" t="s">
        <v>209</v>
      </c>
      <c r="C117" s="1" t="s">
        <v>61</v>
      </c>
      <c r="D117" s="1" t="s">
        <v>90</v>
      </c>
      <c r="E117" s="3">
        <v>245520</v>
      </c>
      <c r="F117" s="3">
        <v>245520</v>
      </c>
      <c r="G117" s="2" t="s">
        <v>16</v>
      </c>
    </row>
    <row r="118" spans="1:7">
      <c r="A118" s="1" t="s">
        <v>208</v>
      </c>
      <c r="B118" s="2" t="s">
        <v>209</v>
      </c>
      <c r="C118" s="1" t="s">
        <v>91</v>
      </c>
      <c r="D118" s="1" t="s">
        <v>92</v>
      </c>
      <c r="E118" s="3">
        <v>39200.67</v>
      </c>
      <c r="F118" s="3">
        <v>39200.67</v>
      </c>
      <c r="G118" s="2" t="s">
        <v>16</v>
      </c>
    </row>
    <row r="119" spans="1:7">
      <c r="A119" s="1" t="s">
        <v>210</v>
      </c>
      <c r="B119" s="2" t="s">
        <v>211</v>
      </c>
      <c r="C119" s="1" t="s">
        <v>212</v>
      </c>
      <c r="D119" s="1" t="s">
        <v>213</v>
      </c>
      <c r="E119" s="3">
        <v>470.59</v>
      </c>
      <c r="F119" s="3">
        <v>470.59</v>
      </c>
      <c r="G119" s="2" t="s">
        <v>214</v>
      </c>
    </row>
    <row r="120" spans="1:7">
      <c r="A120" s="1" t="s">
        <v>210</v>
      </c>
      <c r="B120" s="2" t="s">
        <v>211</v>
      </c>
      <c r="C120" s="1" t="s">
        <v>215</v>
      </c>
      <c r="D120" s="1" t="s">
        <v>216</v>
      </c>
      <c r="E120" s="3">
        <v>470.59</v>
      </c>
      <c r="F120" s="3">
        <v>470.59</v>
      </c>
      <c r="G120" s="2" t="s">
        <v>16</v>
      </c>
    </row>
    <row r="121" spans="1:7">
      <c r="A121" s="1" t="s">
        <v>217</v>
      </c>
      <c r="B121" s="2" t="s">
        <v>218</v>
      </c>
      <c r="C121" s="1" t="s">
        <v>26</v>
      </c>
      <c r="D121" s="1" t="s">
        <v>61</v>
      </c>
      <c r="E121" s="3">
        <v>536.69000000000005</v>
      </c>
      <c r="F121" s="3">
        <v>536.69000000000005</v>
      </c>
      <c r="G121" s="2" t="s">
        <v>16</v>
      </c>
    </row>
    <row r="122" spans="1:7">
      <c r="A122" s="1" t="s">
        <v>219</v>
      </c>
      <c r="B122" s="2" t="s">
        <v>220</v>
      </c>
      <c r="C122" s="1" t="s">
        <v>26</v>
      </c>
      <c r="D122" s="1" t="s">
        <v>61</v>
      </c>
      <c r="E122" s="3">
        <v>2466.96</v>
      </c>
      <c r="F122" s="3">
        <v>2466.96</v>
      </c>
      <c r="G122" s="2" t="s">
        <v>16</v>
      </c>
    </row>
    <row r="123" spans="1:7">
      <c r="A123" s="1" t="s">
        <v>221</v>
      </c>
      <c r="B123" s="2" t="s">
        <v>222</v>
      </c>
      <c r="C123" s="1" t="s">
        <v>50</v>
      </c>
      <c r="D123" s="1" t="s">
        <v>51</v>
      </c>
      <c r="E123" s="3">
        <v>409.53</v>
      </c>
      <c r="F123" s="3">
        <v>409.53</v>
      </c>
      <c r="G123" s="2" t="s">
        <v>223</v>
      </c>
    </row>
    <row r="124" spans="1:7">
      <c r="A124" s="1" t="s">
        <v>221</v>
      </c>
      <c r="B124" s="2" t="s">
        <v>222</v>
      </c>
      <c r="C124" s="1" t="s">
        <v>55</v>
      </c>
      <c r="D124" s="1" t="s">
        <v>56</v>
      </c>
      <c r="E124" s="3">
        <v>265.91000000000003</v>
      </c>
      <c r="F124" s="3">
        <v>265.91000000000003</v>
      </c>
      <c r="G124" s="2" t="s">
        <v>223</v>
      </c>
    </row>
    <row r="125" spans="1:7">
      <c r="A125" s="1" t="s">
        <v>224</v>
      </c>
      <c r="B125" s="2" t="s">
        <v>153</v>
      </c>
      <c r="C125" s="1" t="s">
        <v>60</v>
      </c>
      <c r="D125" s="1" t="s">
        <v>162</v>
      </c>
      <c r="E125" s="3">
        <v>4936.13</v>
      </c>
      <c r="F125" s="3">
        <v>4936.13</v>
      </c>
      <c r="G125" s="2" t="s">
        <v>16</v>
      </c>
    </row>
    <row r="126" spans="1:7">
      <c r="A126" s="1" t="s">
        <v>224</v>
      </c>
      <c r="B126" s="2" t="s">
        <v>153</v>
      </c>
      <c r="C126" s="1" t="s">
        <v>60</v>
      </c>
      <c r="D126" s="1" t="s">
        <v>92</v>
      </c>
      <c r="E126" s="3">
        <v>937.87</v>
      </c>
      <c r="F126" s="3">
        <v>937.87</v>
      </c>
      <c r="G126" s="2" t="s">
        <v>16</v>
      </c>
    </row>
    <row r="127" spans="1:7">
      <c r="A127" s="1" t="s">
        <v>225</v>
      </c>
      <c r="B127" s="2" t="s">
        <v>153</v>
      </c>
      <c r="C127" s="1" t="s">
        <v>60</v>
      </c>
      <c r="D127" s="1" t="s">
        <v>156</v>
      </c>
      <c r="E127" s="3">
        <v>882.35</v>
      </c>
      <c r="F127" s="3">
        <v>882.35</v>
      </c>
      <c r="G127" s="2" t="s">
        <v>16</v>
      </c>
    </row>
    <row r="128" spans="1:7">
      <c r="A128" s="1" t="s">
        <v>225</v>
      </c>
      <c r="B128" s="2" t="s">
        <v>153</v>
      </c>
      <c r="C128" s="1" t="s">
        <v>60</v>
      </c>
      <c r="D128" s="1" t="s">
        <v>92</v>
      </c>
      <c r="E128" s="3">
        <v>167.65</v>
      </c>
      <c r="F128" s="3">
        <v>167.65</v>
      </c>
      <c r="G128" s="2" t="s">
        <v>16</v>
      </c>
    </row>
    <row r="129" spans="1:7">
      <c r="A129" s="1" t="s">
        <v>226</v>
      </c>
      <c r="B129" s="2" t="s">
        <v>227</v>
      </c>
      <c r="C129" s="1" t="s">
        <v>70</v>
      </c>
      <c r="D129" s="1" t="s">
        <v>60</v>
      </c>
      <c r="E129" s="3">
        <v>109.44</v>
      </c>
      <c r="F129" s="3">
        <v>109.44</v>
      </c>
      <c r="G129" s="2" t="s">
        <v>16</v>
      </c>
    </row>
    <row r="130" spans="1:7">
      <c r="A130" s="1" t="s">
        <v>228</v>
      </c>
      <c r="B130" s="2" t="s">
        <v>229</v>
      </c>
      <c r="C130" s="1" t="s">
        <v>51</v>
      </c>
      <c r="D130" s="1" t="s">
        <v>70</v>
      </c>
      <c r="E130" s="3">
        <v>91.97</v>
      </c>
      <c r="F130" s="3">
        <v>91.97</v>
      </c>
      <c r="G130" s="2" t="s">
        <v>76</v>
      </c>
    </row>
    <row r="131" spans="1:7">
      <c r="A131" s="1" t="s">
        <v>230</v>
      </c>
      <c r="B131" s="2" t="s">
        <v>231</v>
      </c>
      <c r="C131" s="1" t="s">
        <v>43</v>
      </c>
      <c r="D131" s="1" t="s">
        <v>70</v>
      </c>
      <c r="E131" s="3">
        <v>370.32</v>
      </c>
      <c r="F131" s="3">
        <v>370.32</v>
      </c>
      <c r="G131" s="2" t="s">
        <v>76</v>
      </c>
    </row>
    <row r="132" spans="1:7">
      <c r="A132" s="1" t="s">
        <v>232</v>
      </c>
      <c r="B132" s="2" t="s">
        <v>233</v>
      </c>
      <c r="C132" s="1" t="s">
        <v>81</v>
      </c>
      <c r="D132" s="1" t="s">
        <v>70</v>
      </c>
      <c r="E132" s="3">
        <v>84.03</v>
      </c>
      <c r="F132" s="3">
        <v>84.03</v>
      </c>
      <c r="G132" s="2" t="s">
        <v>148</v>
      </c>
    </row>
    <row r="133" spans="1:7">
      <c r="A133" s="1" t="s">
        <v>234</v>
      </c>
      <c r="B133" s="2" t="s">
        <v>233</v>
      </c>
      <c r="C133" s="1" t="s">
        <v>81</v>
      </c>
      <c r="D133" s="1" t="s">
        <v>70</v>
      </c>
      <c r="E133" s="3">
        <v>96.64</v>
      </c>
      <c r="F133" s="3">
        <v>96.64</v>
      </c>
      <c r="G133" s="2" t="s">
        <v>57</v>
      </c>
    </row>
    <row r="134" spans="1:7">
      <c r="A134" s="1" t="s">
        <v>235</v>
      </c>
      <c r="B134" s="2" t="s">
        <v>236</v>
      </c>
      <c r="C134" s="1" t="s">
        <v>171</v>
      </c>
      <c r="D134" s="1" t="s">
        <v>70</v>
      </c>
      <c r="E134" s="3">
        <v>894.24</v>
      </c>
      <c r="F134" s="3">
        <v>894.24</v>
      </c>
      <c r="G134" s="2" t="s">
        <v>172</v>
      </c>
    </row>
    <row r="135" spans="1:7">
      <c r="A135" s="1" t="s">
        <v>237</v>
      </c>
      <c r="B135" s="2" t="s">
        <v>201</v>
      </c>
      <c r="C135" s="1" t="s">
        <v>202</v>
      </c>
      <c r="D135" s="1" t="s">
        <v>70</v>
      </c>
      <c r="E135" s="3">
        <v>38.869999999999997</v>
      </c>
      <c r="F135" s="3">
        <v>38.869999999999997</v>
      </c>
      <c r="G135" s="2" t="s">
        <v>172</v>
      </c>
    </row>
    <row r="136" spans="1:7">
      <c r="A136" s="1" t="s">
        <v>228</v>
      </c>
      <c r="B136" s="2" t="s">
        <v>238</v>
      </c>
      <c r="C136" s="1" t="s">
        <v>84</v>
      </c>
      <c r="D136" s="1" t="s">
        <v>70</v>
      </c>
      <c r="E136" s="3">
        <v>17.47</v>
      </c>
      <c r="F136" s="3">
        <v>17.47</v>
      </c>
      <c r="G136" s="2" t="s">
        <v>76</v>
      </c>
    </row>
    <row r="137" spans="1:7">
      <c r="A137" s="1" t="s">
        <v>230</v>
      </c>
      <c r="B137" s="2" t="s">
        <v>239</v>
      </c>
      <c r="C137" s="1" t="s">
        <v>84</v>
      </c>
      <c r="D137" s="1" t="s">
        <v>70</v>
      </c>
      <c r="E137" s="3">
        <v>70.38</v>
      </c>
      <c r="F137" s="3">
        <v>70.38</v>
      </c>
      <c r="G137" s="2" t="s">
        <v>76</v>
      </c>
    </row>
    <row r="138" spans="1:7">
      <c r="A138" s="1" t="s">
        <v>232</v>
      </c>
      <c r="B138" s="2" t="s">
        <v>240</v>
      </c>
      <c r="C138" s="1" t="s">
        <v>84</v>
      </c>
      <c r="D138" s="1" t="s">
        <v>70</v>
      </c>
      <c r="E138" s="3">
        <v>15.97</v>
      </c>
      <c r="F138" s="3">
        <v>15.97</v>
      </c>
      <c r="G138" s="2" t="s">
        <v>148</v>
      </c>
    </row>
    <row r="139" spans="1:7">
      <c r="A139" s="1" t="s">
        <v>234</v>
      </c>
      <c r="B139" s="2" t="s">
        <v>240</v>
      </c>
      <c r="C139" s="1" t="s">
        <v>84</v>
      </c>
      <c r="D139" s="1" t="s">
        <v>70</v>
      </c>
      <c r="E139" s="3">
        <v>18.36</v>
      </c>
      <c r="F139" s="3">
        <v>18.36</v>
      </c>
      <c r="G139" s="2" t="s">
        <v>57</v>
      </c>
    </row>
    <row r="140" spans="1:7">
      <c r="A140" s="1" t="s">
        <v>235</v>
      </c>
      <c r="B140" s="2" t="s">
        <v>241</v>
      </c>
      <c r="C140" s="1" t="s">
        <v>84</v>
      </c>
      <c r="D140" s="1" t="s">
        <v>70</v>
      </c>
      <c r="E140" s="3">
        <v>169.89</v>
      </c>
      <c r="F140" s="3">
        <v>169.89</v>
      </c>
      <c r="G140" s="2" t="s">
        <v>172</v>
      </c>
    </row>
    <row r="141" spans="1:7">
      <c r="A141" s="1" t="s">
        <v>237</v>
      </c>
      <c r="B141" s="2" t="s">
        <v>206</v>
      </c>
      <c r="C141" s="1" t="s">
        <v>84</v>
      </c>
      <c r="D141" s="1" t="s">
        <v>70</v>
      </c>
      <c r="E141" s="3">
        <v>7.39</v>
      </c>
      <c r="F141" s="3">
        <v>7.39</v>
      </c>
      <c r="G141" s="2" t="s">
        <v>172</v>
      </c>
    </row>
    <row r="142" spans="1:7">
      <c r="A142" s="1" t="s">
        <v>242</v>
      </c>
      <c r="B142" s="2" t="s">
        <v>243</v>
      </c>
      <c r="C142" s="1" t="s">
        <v>61</v>
      </c>
      <c r="D142" s="1" t="s">
        <v>156</v>
      </c>
      <c r="E142" s="3">
        <v>945.38</v>
      </c>
      <c r="F142" s="3">
        <v>945.38</v>
      </c>
      <c r="G142" s="2" t="s">
        <v>16</v>
      </c>
    </row>
    <row r="143" spans="1:7">
      <c r="A143" s="1" t="s">
        <v>242</v>
      </c>
      <c r="B143" s="2" t="s">
        <v>244</v>
      </c>
      <c r="C143" s="1" t="s">
        <v>61</v>
      </c>
      <c r="D143" s="1" t="s">
        <v>92</v>
      </c>
      <c r="E143" s="3">
        <v>179.62</v>
      </c>
      <c r="F143" s="3">
        <v>179.62</v>
      </c>
      <c r="G143" s="2" t="s">
        <v>16</v>
      </c>
    </row>
    <row r="144" spans="1:7">
      <c r="A144" s="1" t="s">
        <v>245</v>
      </c>
      <c r="B144" s="2" t="s">
        <v>246</v>
      </c>
      <c r="C144" s="1" t="s">
        <v>38</v>
      </c>
      <c r="D144" s="1" t="s">
        <v>39</v>
      </c>
      <c r="E144" s="3">
        <v>1450</v>
      </c>
      <c r="F144" s="3">
        <v>1450</v>
      </c>
      <c r="G144" s="2" t="s">
        <v>247</v>
      </c>
    </row>
    <row r="145" spans="1:7">
      <c r="A145" s="1" t="s">
        <v>245</v>
      </c>
      <c r="B145" s="2" t="s">
        <v>246</v>
      </c>
      <c r="C145" s="1" t="s">
        <v>248</v>
      </c>
      <c r="D145" s="1" t="s">
        <v>216</v>
      </c>
      <c r="E145" s="3">
        <v>1450</v>
      </c>
      <c r="F145" s="3">
        <v>1450</v>
      </c>
      <c r="G145" s="2" t="s">
        <v>16</v>
      </c>
    </row>
    <row r="146" spans="1:7">
      <c r="A146" s="1" t="s">
        <v>249</v>
      </c>
      <c r="B146" s="2" t="s">
        <v>250</v>
      </c>
      <c r="C146" s="1" t="s">
        <v>14</v>
      </c>
      <c r="D146" s="1" t="s">
        <v>251</v>
      </c>
      <c r="E146" s="3">
        <v>245520</v>
      </c>
      <c r="F146" s="3">
        <v>245520</v>
      </c>
      <c r="G146" s="2" t="s">
        <v>16</v>
      </c>
    </row>
    <row r="147" spans="1:7">
      <c r="A147" s="1" t="s">
        <v>252</v>
      </c>
      <c r="B147" s="2" t="s">
        <v>25</v>
      </c>
      <c r="C147" s="1" t="s">
        <v>26</v>
      </c>
      <c r="D147" s="1" t="s">
        <v>27</v>
      </c>
      <c r="E147" s="3">
        <v>15000</v>
      </c>
      <c r="F147" s="3">
        <v>15000</v>
      </c>
      <c r="G147" s="2" t="s">
        <v>16</v>
      </c>
    </row>
    <row r="148" spans="1:7">
      <c r="A148" s="1" t="s">
        <v>253</v>
      </c>
      <c r="B148" s="2" t="s">
        <v>130</v>
      </c>
      <c r="C148" s="1" t="s">
        <v>38</v>
      </c>
      <c r="D148" s="1" t="s">
        <v>43</v>
      </c>
      <c r="E148" s="3">
        <v>392.81</v>
      </c>
      <c r="F148" s="3">
        <v>392.81</v>
      </c>
      <c r="G148" s="2" t="s">
        <v>131</v>
      </c>
    </row>
    <row r="149" spans="1:7">
      <c r="A149" s="1" t="s">
        <v>254</v>
      </c>
      <c r="B149" s="2" t="s">
        <v>141</v>
      </c>
      <c r="C149" s="1" t="s">
        <v>55</v>
      </c>
      <c r="D149" s="1" t="s">
        <v>56</v>
      </c>
      <c r="E149" s="3">
        <v>26.2</v>
      </c>
      <c r="F149" s="3">
        <v>26.2</v>
      </c>
      <c r="G149" s="2" t="s">
        <v>142</v>
      </c>
    </row>
    <row r="150" spans="1:7">
      <c r="A150" s="1" t="s">
        <v>255</v>
      </c>
      <c r="B150" s="2" t="s">
        <v>127</v>
      </c>
      <c r="C150" s="1" t="s">
        <v>55</v>
      </c>
      <c r="D150" s="1" t="s">
        <v>56</v>
      </c>
      <c r="E150" s="3">
        <v>24.89</v>
      </c>
      <c r="F150" s="3">
        <v>24.89</v>
      </c>
      <c r="G150" s="2" t="s">
        <v>128</v>
      </c>
    </row>
    <row r="151" spans="1:7">
      <c r="A151" s="1" t="s">
        <v>256</v>
      </c>
      <c r="B151" s="2" t="s">
        <v>135</v>
      </c>
      <c r="C151" s="1" t="s">
        <v>55</v>
      </c>
      <c r="D151" s="1" t="s">
        <v>56</v>
      </c>
      <c r="E151" s="3">
        <v>18.34</v>
      </c>
      <c r="F151" s="3">
        <v>18.34</v>
      </c>
      <c r="G151" s="2" t="s">
        <v>136</v>
      </c>
    </row>
    <row r="152" spans="1:7">
      <c r="A152" s="1" t="s">
        <v>256</v>
      </c>
      <c r="B152" s="2" t="s">
        <v>135</v>
      </c>
      <c r="C152" s="1" t="s">
        <v>38</v>
      </c>
      <c r="D152" s="1" t="s">
        <v>39</v>
      </c>
      <c r="E152" s="3">
        <v>5.87</v>
      </c>
      <c r="F152" s="3">
        <v>5.87</v>
      </c>
      <c r="G152" s="2" t="s">
        <v>136</v>
      </c>
    </row>
    <row r="153" spans="1:7">
      <c r="A153" s="1" t="s">
        <v>257</v>
      </c>
      <c r="B153" s="2" t="s">
        <v>258</v>
      </c>
      <c r="C153" s="1" t="s">
        <v>60</v>
      </c>
      <c r="D153" s="1" t="s">
        <v>61</v>
      </c>
      <c r="E153" s="3">
        <v>1125</v>
      </c>
      <c r="F153" s="3">
        <v>1125</v>
      </c>
      <c r="G153" s="2" t="s">
        <v>16</v>
      </c>
    </row>
    <row r="154" spans="1:7">
      <c r="A154" s="1" t="s">
        <v>259</v>
      </c>
      <c r="B154" s="2" t="s">
        <v>153</v>
      </c>
      <c r="C154" s="1" t="s">
        <v>60</v>
      </c>
      <c r="D154" s="1" t="s">
        <v>95</v>
      </c>
      <c r="E154" s="3">
        <v>349.58</v>
      </c>
      <c r="F154" s="3">
        <v>349.58</v>
      </c>
      <c r="G154" s="2" t="s">
        <v>16</v>
      </c>
    </row>
    <row r="155" spans="1:7">
      <c r="A155" s="1" t="s">
        <v>259</v>
      </c>
      <c r="B155" s="2" t="s">
        <v>153</v>
      </c>
      <c r="C155" s="1" t="s">
        <v>60</v>
      </c>
      <c r="D155" s="1" t="s">
        <v>92</v>
      </c>
      <c r="E155" s="3">
        <v>66.42</v>
      </c>
      <c r="F155" s="3">
        <v>66.42</v>
      </c>
      <c r="G155" s="2" t="s">
        <v>16</v>
      </c>
    </row>
    <row r="156" spans="1:7">
      <c r="A156" s="1" t="s">
        <v>260</v>
      </c>
      <c r="B156" s="2" t="s">
        <v>261</v>
      </c>
      <c r="C156" s="1" t="s">
        <v>60</v>
      </c>
      <c r="D156" s="1" t="s">
        <v>61</v>
      </c>
      <c r="E156" s="3">
        <v>471.24</v>
      </c>
      <c r="F156" s="3">
        <v>471.24</v>
      </c>
      <c r="G156" s="2" t="s">
        <v>16</v>
      </c>
    </row>
    <row r="157" spans="1:7">
      <c r="A157" s="1" t="s">
        <v>262</v>
      </c>
      <c r="B157" s="2" t="s">
        <v>153</v>
      </c>
      <c r="C157" s="1" t="s">
        <v>60</v>
      </c>
      <c r="D157" s="1" t="s">
        <v>95</v>
      </c>
      <c r="E157" s="3">
        <v>100.84</v>
      </c>
      <c r="F157" s="3">
        <v>100.84</v>
      </c>
      <c r="G157" s="2" t="s">
        <v>16</v>
      </c>
    </row>
    <row r="158" spans="1:7">
      <c r="A158" s="1" t="s">
        <v>262</v>
      </c>
      <c r="B158" s="2" t="s">
        <v>153</v>
      </c>
      <c r="C158" s="1" t="s">
        <v>60</v>
      </c>
      <c r="D158" s="1" t="s">
        <v>92</v>
      </c>
      <c r="E158" s="3">
        <v>19.16</v>
      </c>
      <c r="F158" s="3">
        <v>19.16</v>
      </c>
      <c r="G158" s="2" t="s">
        <v>16</v>
      </c>
    </row>
    <row r="159" spans="1:7">
      <c r="A159" s="1" t="s">
        <v>263</v>
      </c>
      <c r="B159" s="2" t="s">
        <v>153</v>
      </c>
      <c r="C159" s="1" t="s">
        <v>60</v>
      </c>
      <c r="D159" s="1" t="s">
        <v>162</v>
      </c>
      <c r="E159" s="3">
        <v>2742.02</v>
      </c>
      <c r="F159" s="3">
        <v>2742.02</v>
      </c>
      <c r="G159" s="2" t="s">
        <v>16</v>
      </c>
    </row>
    <row r="160" spans="1:7">
      <c r="A160" s="1" t="s">
        <v>263</v>
      </c>
      <c r="B160" s="2" t="s">
        <v>153</v>
      </c>
      <c r="C160" s="1" t="s">
        <v>60</v>
      </c>
      <c r="D160" s="1" t="s">
        <v>92</v>
      </c>
      <c r="E160" s="3">
        <v>520.98</v>
      </c>
      <c r="F160" s="3">
        <v>520.98</v>
      </c>
      <c r="G160" s="2" t="s">
        <v>16</v>
      </c>
    </row>
    <row r="161" spans="1:7">
      <c r="A161" s="1" t="s">
        <v>264</v>
      </c>
      <c r="B161" s="2" t="s">
        <v>153</v>
      </c>
      <c r="C161" s="1" t="s">
        <v>60</v>
      </c>
      <c r="D161" s="1" t="s">
        <v>156</v>
      </c>
      <c r="E161" s="3">
        <v>378.15</v>
      </c>
      <c r="F161" s="3">
        <v>378.15</v>
      </c>
      <c r="G161" s="2" t="s">
        <v>16</v>
      </c>
    </row>
    <row r="162" spans="1:7">
      <c r="A162" s="1" t="s">
        <v>264</v>
      </c>
      <c r="B162" s="2" t="s">
        <v>153</v>
      </c>
      <c r="C162" s="1" t="s">
        <v>60</v>
      </c>
      <c r="D162" s="1" t="s">
        <v>92</v>
      </c>
      <c r="E162" s="3">
        <v>71.849999999999994</v>
      </c>
      <c r="F162" s="3">
        <v>71.849999999999994</v>
      </c>
      <c r="G162" s="2" t="s">
        <v>16</v>
      </c>
    </row>
    <row r="163" spans="1:7">
      <c r="A163" s="1" t="s">
        <v>265</v>
      </c>
      <c r="B163" s="2" t="s">
        <v>67</v>
      </c>
      <c r="C163" s="1" t="s">
        <v>27</v>
      </c>
      <c r="D163" s="1" t="s">
        <v>60</v>
      </c>
      <c r="E163" s="3">
        <v>15000</v>
      </c>
      <c r="F163" s="3">
        <v>15000</v>
      </c>
      <c r="G163" s="2" t="s">
        <v>16</v>
      </c>
    </row>
    <row r="164" spans="1:7">
      <c r="A164" s="1" t="s">
        <v>266</v>
      </c>
      <c r="B164" s="2" t="s">
        <v>75</v>
      </c>
      <c r="C164" s="1" t="s">
        <v>51</v>
      </c>
      <c r="D164" s="1" t="s">
        <v>70</v>
      </c>
      <c r="E164" s="3">
        <v>306.88</v>
      </c>
      <c r="F164" s="3">
        <v>306.88</v>
      </c>
      <c r="G164" s="2" t="s">
        <v>76</v>
      </c>
    </row>
    <row r="165" spans="1:7">
      <c r="A165" s="1" t="s">
        <v>267</v>
      </c>
      <c r="B165" s="2" t="s">
        <v>268</v>
      </c>
      <c r="C165" s="1" t="s">
        <v>43</v>
      </c>
      <c r="D165" s="1" t="s">
        <v>70</v>
      </c>
      <c r="E165" s="3">
        <v>22.49</v>
      </c>
      <c r="F165" s="3">
        <v>22.49</v>
      </c>
      <c r="G165" s="2" t="s">
        <v>76</v>
      </c>
    </row>
    <row r="166" spans="1:7">
      <c r="A166" s="1" t="s">
        <v>269</v>
      </c>
      <c r="B166" s="2" t="s">
        <v>270</v>
      </c>
      <c r="C166" s="1" t="s">
        <v>39</v>
      </c>
      <c r="D166" s="1" t="s">
        <v>70</v>
      </c>
      <c r="E166" s="3">
        <v>65.55</v>
      </c>
      <c r="F166" s="3">
        <v>65.55</v>
      </c>
      <c r="G166" s="2" t="s">
        <v>76</v>
      </c>
    </row>
    <row r="167" spans="1:7">
      <c r="A167" s="1" t="s">
        <v>271</v>
      </c>
      <c r="B167" s="2" t="s">
        <v>272</v>
      </c>
      <c r="C167" s="1" t="s">
        <v>39</v>
      </c>
      <c r="D167" s="1" t="s">
        <v>70</v>
      </c>
      <c r="E167" s="3">
        <v>60.5</v>
      </c>
      <c r="F167" s="3">
        <v>60.5</v>
      </c>
      <c r="G167" s="2" t="s">
        <v>76</v>
      </c>
    </row>
    <row r="168" spans="1:7">
      <c r="A168" s="1" t="s">
        <v>273</v>
      </c>
      <c r="B168" s="2" t="s">
        <v>274</v>
      </c>
      <c r="C168" s="1" t="s">
        <v>81</v>
      </c>
      <c r="D168" s="1" t="s">
        <v>70</v>
      </c>
      <c r="E168" s="3">
        <v>260</v>
      </c>
      <c r="F168" s="3">
        <v>260</v>
      </c>
      <c r="G168" s="2" t="s">
        <v>223</v>
      </c>
    </row>
    <row r="169" spans="1:7">
      <c r="A169" s="1" t="s">
        <v>275</v>
      </c>
      <c r="B169" s="2" t="s">
        <v>201</v>
      </c>
      <c r="C169" s="1" t="s">
        <v>202</v>
      </c>
      <c r="D169" s="1" t="s">
        <v>70</v>
      </c>
      <c r="E169" s="3">
        <v>28.32</v>
      </c>
      <c r="F169" s="3">
        <v>28.32</v>
      </c>
      <c r="G169" s="2" t="s">
        <v>172</v>
      </c>
    </row>
    <row r="170" spans="1:7">
      <c r="A170" s="1" t="s">
        <v>266</v>
      </c>
      <c r="B170" s="2" t="s">
        <v>83</v>
      </c>
      <c r="C170" s="1" t="s">
        <v>84</v>
      </c>
      <c r="D170" s="1" t="s">
        <v>70</v>
      </c>
      <c r="E170" s="3">
        <v>58.31</v>
      </c>
      <c r="F170" s="3">
        <v>58.31</v>
      </c>
      <c r="G170" s="2" t="s">
        <v>76</v>
      </c>
    </row>
    <row r="171" spans="1:7">
      <c r="A171" s="1" t="s">
        <v>267</v>
      </c>
      <c r="B171" s="2" t="s">
        <v>276</v>
      </c>
      <c r="C171" s="1" t="s">
        <v>84</v>
      </c>
      <c r="D171" s="1" t="s">
        <v>70</v>
      </c>
      <c r="E171" s="3">
        <v>4.2699999999999996</v>
      </c>
      <c r="F171" s="3">
        <v>4.2699999999999996</v>
      </c>
      <c r="G171" s="2" t="s">
        <v>76</v>
      </c>
    </row>
    <row r="172" spans="1:7">
      <c r="A172" s="1" t="s">
        <v>269</v>
      </c>
      <c r="B172" s="2" t="s">
        <v>277</v>
      </c>
      <c r="C172" s="1" t="s">
        <v>84</v>
      </c>
      <c r="D172" s="1" t="s">
        <v>70</v>
      </c>
      <c r="E172" s="3">
        <v>12.45</v>
      </c>
      <c r="F172" s="3">
        <v>12.45</v>
      </c>
      <c r="G172" s="2" t="s">
        <v>76</v>
      </c>
    </row>
    <row r="173" spans="1:7">
      <c r="A173" s="1" t="s">
        <v>271</v>
      </c>
      <c r="B173" s="2" t="s">
        <v>278</v>
      </c>
      <c r="C173" s="1" t="s">
        <v>84</v>
      </c>
      <c r="D173" s="1" t="s">
        <v>70</v>
      </c>
      <c r="E173" s="3">
        <v>11.5</v>
      </c>
      <c r="F173" s="3">
        <v>11.5</v>
      </c>
      <c r="G173" s="2" t="s">
        <v>76</v>
      </c>
    </row>
    <row r="174" spans="1:7">
      <c r="A174" s="1" t="s">
        <v>275</v>
      </c>
      <c r="B174" s="2" t="s">
        <v>206</v>
      </c>
      <c r="C174" s="1" t="s">
        <v>84</v>
      </c>
      <c r="D174" s="1" t="s">
        <v>70</v>
      </c>
      <c r="E174" s="3">
        <v>5.38</v>
      </c>
      <c r="F174" s="3">
        <v>5.38</v>
      </c>
      <c r="G174" s="2" t="s">
        <v>172</v>
      </c>
    </row>
    <row r="175" spans="1:7">
      <c r="A175" s="1" t="s">
        <v>273</v>
      </c>
      <c r="B175" s="2" t="s">
        <v>274</v>
      </c>
      <c r="C175" s="1" t="s">
        <v>81</v>
      </c>
      <c r="D175" s="1" t="s">
        <v>70</v>
      </c>
      <c r="E175" s="3">
        <v>260</v>
      </c>
      <c r="F175" s="3">
        <v>260</v>
      </c>
      <c r="G175" s="2" t="s">
        <v>82</v>
      </c>
    </row>
    <row r="176" spans="1:7">
      <c r="A176" s="1" t="s">
        <v>273</v>
      </c>
      <c r="B176" s="2" t="s">
        <v>274</v>
      </c>
      <c r="C176" s="1" t="s">
        <v>81</v>
      </c>
      <c r="D176" s="1" t="s">
        <v>70</v>
      </c>
      <c r="E176" s="3">
        <v>41</v>
      </c>
      <c r="F176" s="3">
        <v>41</v>
      </c>
      <c r="G176" s="2" t="s">
        <v>172</v>
      </c>
    </row>
    <row r="177" spans="1:7">
      <c r="A177" s="1" t="s">
        <v>279</v>
      </c>
      <c r="B177" s="2" t="s">
        <v>280</v>
      </c>
      <c r="C177" s="1" t="s">
        <v>61</v>
      </c>
      <c r="D177" s="1" t="s">
        <v>281</v>
      </c>
      <c r="E177" s="3">
        <v>532</v>
      </c>
      <c r="F177" s="3">
        <v>532</v>
      </c>
      <c r="G177" s="2" t="s">
        <v>16</v>
      </c>
    </row>
    <row r="178" spans="1:7">
      <c r="A178" s="1" t="s">
        <v>282</v>
      </c>
      <c r="B178" s="2" t="s">
        <v>283</v>
      </c>
      <c r="C178" s="1" t="s">
        <v>61</v>
      </c>
      <c r="D178" s="1" t="s">
        <v>281</v>
      </c>
      <c r="E178" s="3">
        <v>852</v>
      </c>
      <c r="F178" s="3">
        <v>852</v>
      </c>
      <c r="G178" s="2" t="s">
        <v>16</v>
      </c>
    </row>
    <row r="179" spans="1:7">
      <c r="A179" s="1" t="s">
        <v>284</v>
      </c>
      <c r="B179" s="2" t="s">
        <v>285</v>
      </c>
      <c r="C179" s="1" t="s">
        <v>61</v>
      </c>
      <c r="D179" s="1" t="s">
        <v>281</v>
      </c>
      <c r="E179" s="3">
        <v>396</v>
      </c>
      <c r="F179" s="3">
        <v>396</v>
      </c>
      <c r="G179" s="2" t="s">
        <v>16</v>
      </c>
    </row>
    <row r="180" spans="1:7">
      <c r="A180" s="1" t="s">
        <v>279</v>
      </c>
      <c r="B180" s="2" t="s">
        <v>286</v>
      </c>
      <c r="C180" s="1" t="s">
        <v>61</v>
      </c>
      <c r="D180" s="1" t="s">
        <v>92</v>
      </c>
      <c r="E180" s="3">
        <v>101.08</v>
      </c>
      <c r="F180" s="3">
        <v>101.08</v>
      </c>
      <c r="G180" s="2" t="s">
        <v>16</v>
      </c>
    </row>
    <row r="181" spans="1:7">
      <c r="A181" s="1" t="s">
        <v>282</v>
      </c>
      <c r="B181" s="2" t="s">
        <v>287</v>
      </c>
      <c r="C181" s="1" t="s">
        <v>61</v>
      </c>
      <c r="D181" s="1" t="s">
        <v>92</v>
      </c>
      <c r="E181" s="3">
        <v>161.88</v>
      </c>
      <c r="F181" s="3">
        <v>161.88</v>
      </c>
      <c r="G181" s="2" t="s">
        <v>16</v>
      </c>
    </row>
    <row r="182" spans="1:7">
      <c r="A182" s="1" t="s">
        <v>284</v>
      </c>
      <c r="B182" s="2" t="s">
        <v>288</v>
      </c>
      <c r="C182" s="1" t="s">
        <v>61</v>
      </c>
      <c r="D182" s="1" t="s">
        <v>92</v>
      </c>
      <c r="E182" s="3">
        <v>75.239999999999995</v>
      </c>
      <c r="F182" s="3">
        <v>75.239999999999995</v>
      </c>
      <c r="G182" s="2" t="s">
        <v>16</v>
      </c>
    </row>
    <row r="183" spans="1:7">
      <c r="A183" s="1" t="s">
        <v>289</v>
      </c>
      <c r="B183" s="2" t="s">
        <v>250</v>
      </c>
      <c r="C183" s="1" t="s">
        <v>14</v>
      </c>
      <c r="D183" s="1" t="s">
        <v>290</v>
      </c>
      <c r="E183" s="3">
        <v>29468</v>
      </c>
      <c r="F183" s="3">
        <v>29468</v>
      </c>
      <c r="G183" s="2" t="s">
        <v>16</v>
      </c>
    </row>
    <row r="184" spans="1:7">
      <c r="A184" s="1" t="s">
        <v>291</v>
      </c>
      <c r="B184" s="2" t="s">
        <v>292</v>
      </c>
      <c r="C184" s="1" t="s">
        <v>23</v>
      </c>
      <c r="D184" s="1" t="s">
        <v>61</v>
      </c>
      <c r="E184" s="3">
        <v>2219.2600000000002</v>
      </c>
      <c r="F184" s="3">
        <v>2219.2600000000002</v>
      </c>
      <c r="G184" s="2" t="s">
        <v>16</v>
      </c>
    </row>
    <row r="185" spans="1:7">
      <c r="A185" s="1" t="s">
        <v>293</v>
      </c>
      <c r="B185" s="2" t="s">
        <v>294</v>
      </c>
      <c r="C185" s="1" t="s">
        <v>26</v>
      </c>
      <c r="D185" s="1" t="s">
        <v>61</v>
      </c>
      <c r="E185" s="3">
        <v>633.08000000000004</v>
      </c>
      <c r="F185" s="3">
        <v>633.08000000000004</v>
      </c>
      <c r="G185" s="2" t="s">
        <v>16</v>
      </c>
    </row>
    <row r="186" spans="1:7">
      <c r="A186" s="1" t="s">
        <v>295</v>
      </c>
      <c r="B186" s="2" t="s">
        <v>296</v>
      </c>
      <c r="C186" s="1" t="s">
        <v>27</v>
      </c>
      <c r="D186" s="1" t="s">
        <v>14</v>
      </c>
      <c r="E186" s="3">
        <v>7600</v>
      </c>
      <c r="F186" s="3">
        <v>7600</v>
      </c>
      <c r="G186" s="2" t="s">
        <v>16</v>
      </c>
    </row>
    <row r="187" spans="1:7">
      <c r="A187" s="1" t="s">
        <v>297</v>
      </c>
      <c r="B187" s="2" t="s">
        <v>298</v>
      </c>
      <c r="C187" s="1" t="s">
        <v>26</v>
      </c>
      <c r="D187" s="1" t="s">
        <v>61</v>
      </c>
      <c r="E187" s="3">
        <v>1013.88</v>
      </c>
      <c r="F187" s="3">
        <v>1013.88</v>
      </c>
      <c r="G187" s="2" t="s">
        <v>16</v>
      </c>
    </row>
    <row r="188" spans="1:7">
      <c r="A188" s="1" t="s">
        <v>297</v>
      </c>
      <c r="B188" s="2" t="s">
        <v>299</v>
      </c>
      <c r="C188" s="1" t="s">
        <v>30</v>
      </c>
      <c r="D188" s="1" t="s">
        <v>26</v>
      </c>
      <c r="E188" s="3">
        <v>3</v>
      </c>
      <c r="F188" s="3">
        <v>3</v>
      </c>
      <c r="G188" s="2" t="s">
        <v>16</v>
      </c>
    </row>
    <row r="189" spans="1:7">
      <c r="A189" s="1" t="s">
        <v>300</v>
      </c>
      <c r="B189" s="2" t="s">
        <v>301</v>
      </c>
      <c r="C189" s="1" t="s">
        <v>302</v>
      </c>
      <c r="D189" s="1" t="s">
        <v>14</v>
      </c>
      <c r="E189" s="3">
        <v>610.54</v>
      </c>
      <c r="F189" s="3">
        <v>610.54</v>
      </c>
      <c r="G189" s="2" t="s">
        <v>16</v>
      </c>
    </row>
    <row r="190" spans="1:7">
      <c r="A190" s="1" t="s">
        <v>303</v>
      </c>
      <c r="B190" s="2" t="s">
        <v>304</v>
      </c>
      <c r="C190" s="1" t="s">
        <v>26</v>
      </c>
      <c r="D190" s="1" t="s">
        <v>61</v>
      </c>
      <c r="E190" s="3">
        <v>214.2</v>
      </c>
      <c r="F190" s="3">
        <v>214.2</v>
      </c>
      <c r="G190" s="2" t="s">
        <v>16</v>
      </c>
    </row>
    <row r="191" spans="1:7">
      <c r="A191" s="1" t="s">
        <v>305</v>
      </c>
      <c r="B191" s="2" t="s">
        <v>301</v>
      </c>
      <c r="C191" s="1" t="s">
        <v>306</v>
      </c>
      <c r="D191" s="1" t="s">
        <v>14</v>
      </c>
      <c r="E191" s="3">
        <v>23273</v>
      </c>
      <c r="F191" s="3">
        <v>23273</v>
      </c>
      <c r="G191" s="2" t="s">
        <v>16</v>
      </c>
    </row>
    <row r="192" spans="1:7">
      <c r="A192" s="1" t="s">
        <v>307</v>
      </c>
      <c r="B192" s="2" t="s">
        <v>301</v>
      </c>
      <c r="C192" s="1" t="s">
        <v>308</v>
      </c>
      <c r="D192" s="1" t="s">
        <v>14</v>
      </c>
      <c r="E192" s="3">
        <v>3801</v>
      </c>
      <c r="F192" s="3">
        <v>3801</v>
      </c>
      <c r="G192" s="2" t="s">
        <v>16</v>
      </c>
    </row>
    <row r="193" spans="1:7">
      <c r="A193" s="1" t="s">
        <v>309</v>
      </c>
      <c r="B193" s="2" t="s">
        <v>296</v>
      </c>
      <c r="C193" s="1" t="s">
        <v>27</v>
      </c>
      <c r="D193" s="1" t="s">
        <v>14</v>
      </c>
      <c r="E193" s="3">
        <v>42100</v>
      </c>
      <c r="F193" s="3">
        <v>42100</v>
      </c>
      <c r="G193" s="2" t="s">
        <v>16</v>
      </c>
    </row>
    <row r="194" spans="1:7">
      <c r="A194" s="1" t="s">
        <v>310</v>
      </c>
      <c r="B194" s="2" t="s">
        <v>296</v>
      </c>
      <c r="C194" s="1" t="s">
        <v>27</v>
      </c>
      <c r="D194" s="1" t="s">
        <v>14</v>
      </c>
      <c r="E194" s="3">
        <v>1600</v>
      </c>
      <c r="F194" s="3">
        <v>1600</v>
      </c>
      <c r="G194" s="2" t="s">
        <v>16</v>
      </c>
    </row>
    <row r="195" spans="1:7">
      <c r="A195" s="1" t="s">
        <v>311</v>
      </c>
      <c r="B195" s="2" t="s">
        <v>144</v>
      </c>
      <c r="C195" s="1" t="s">
        <v>55</v>
      </c>
      <c r="D195" s="1" t="s">
        <v>56</v>
      </c>
      <c r="E195" s="3">
        <v>20.96</v>
      </c>
      <c r="F195" s="3">
        <v>20.96</v>
      </c>
      <c r="G195" s="2" t="s">
        <v>145</v>
      </c>
    </row>
    <row r="196" spans="1:7">
      <c r="A196" s="1" t="s">
        <v>312</v>
      </c>
      <c r="B196" s="2" t="s">
        <v>313</v>
      </c>
      <c r="C196" s="1" t="s">
        <v>55</v>
      </c>
      <c r="D196" s="1" t="s">
        <v>56</v>
      </c>
      <c r="E196" s="3">
        <v>28.82</v>
      </c>
      <c r="F196" s="3">
        <v>28.82</v>
      </c>
      <c r="G196" s="2" t="s">
        <v>314</v>
      </c>
    </row>
    <row r="197" spans="1:7">
      <c r="A197" s="1" t="s">
        <v>315</v>
      </c>
      <c r="B197" s="2" t="s">
        <v>147</v>
      </c>
      <c r="C197" s="1" t="s">
        <v>55</v>
      </c>
      <c r="D197" s="1" t="s">
        <v>56</v>
      </c>
      <c r="E197" s="3">
        <v>27.51</v>
      </c>
      <c r="F197" s="3">
        <v>27.51</v>
      </c>
      <c r="G197" s="2" t="s">
        <v>148</v>
      </c>
    </row>
    <row r="198" spans="1:7">
      <c r="A198" s="1" t="s">
        <v>316</v>
      </c>
      <c r="B198" s="2" t="s">
        <v>317</v>
      </c>
      <c r="C198" s="1" t="s">
        <v>50</v>
      </c>
      <c r="D198" s="1" t="s">
        <v>51</v>
      </c>
      <c r="E198" s="3">
        <v>157</v>
      </c>
      <c r="F198" s="3">
        <v>157</v>
      </c>
      <c r="G198" s="2" t="s">
        <v>318</v>
      </c>
    </row>
    <row r="199" spans="1:7">
      <c r="A199" s="1" t="s">
        <v>319</v>
      </c>
      <c r="B199" s="2" t="s">
        <v>320</v>
      </c>
      <c r="C199" s="1" t="s">
        <v>38</v>
      </c>
      <c r="D199" s="1" t="s">
        <v>39</v>
      </c>
      <c r="E199" s="3">
        <v>108.38</v>
      </c>
      <c r="F199" s="3">
        <v>108.38</v>
      </c>
      <c r="G199" s="2" t="s">
        <v>214</v>
      </c>
    </row>
    <row r="200" spans="1:7">
      <c r="A200" s="1" t="s">
        <v>321</v>
      </c>
      <c r="B200" s="2" t="s">
        <v>130</v>
      </c>
      <c r="C200" s="1" t="s">
        <v>38</v>
      </c>
      <c r="D200" s="1" t="s">
        <v>43</v>
      </c>
      <c r="E200" s="3">
        <v>153.25</v>
      </c>
      <c r="F200" s="3">
        <v>153.25</v>
      </c>
      <c r="G200" s="2" t="s">
        <v>131</v>
      </c>
    </row>
    <row r="201" spans="1:7">
      <c r="A201" s="1" t="s">
        <v>322</v>
      </c>
      <c r="B201" s="2" t="s">
        <v>37</v>
      </c>
      <c r="C201" s="1" t="s">
        <v>38</v>
      </c>
      <c r="D201" s="1" t="s">
        <v>43</v>
      </c>
      <c r="E201" s="3">
        <v>1.18</v>
      </c>
      <c r="F201" s="3">
        <v>1.18</v>
      </c>
      <c r="G201" s="2" t="s">
        <v>40</v>
      </c>
    </row>
    <row r="202" spans="1:7">
      <c r="A202" s="1" t="s">
        <v>316</v>
      </c>
      <c r="B202" s="2" t="s">
        <v>317</v>
      </c>
      <c r="C202" s="1" t="s">
        <v>38</v>
      </c>
      <c r="D202" s="1" t="s">
        <v>43</v>
      </c>
      <c r="E202" s="3">
        <v>33</v>
      </c>
      <c r="F202" s="3">
        <v>33</v>
      </c>
      <c r="G202" s="2" t="s">
        <v>318</v>
      </c>
    </row>
    <row r="203" spans="1:7">
      <c r="A203" s="1" t="s">
        <v>319</v>
      </c>
      <c r="B203" s="2" t="s">
        <v>320</v>
      </c>
      <c r="C203" s="1" t="s">
        <v>38</v>
      </c>
      <c r="D203" s="1" t="s">
        <v>43</v>
      </c>
      <c r="E203" s="3">
        <v>35.71</v>
      </c>
      <c r="F203" s="3">
        <v>35.71</v>
      </c>
      <c r="G203" s="2" t="s">
        <v>214</v>
      </c>
    </row>
    <row r="204" spans="1:7">
      <c r="A204" s="1" t="s">
        <v>322</v>
      </c>
      <c r="B204" s="2" t="s">
        <v>37</v>
      </c>
      <c r="C204" s="1" t="s">
        <v>38</v>
      </c>
      <c r="D204" s="1" t="s">
        <v>39</v>
      </c>
      <c r="E204" s="3">
        <v>25.84</v>
      </c>
      <c r="F204" s="3">
        <v>25.84</v>
      </c>
      <c r="G204" s="2" t="s">
        <v>40</v>
      </c>
    </row>
    <row r="205" spans="1:7">
      <c r="A205" s="1" t="s">
        <v>323</v>
      </c>
      <c r="B205" s="2" t="s">
        <v>324</v>
      </c>
      <c r="C205" s="1" t="s">
        <v>60</v>
      </c>
      <c r="D205" s="1" t="s">
        <v>325</v>
      </c>
      <c r="E205" s="3">
        <v>229.41</v>
      </c>
      <c r="F205" s="3">
        <v>229.41</v>
      </c>
      <c r="G205" s="2" t="s">
        <v>16</v>
      </c>
    </row>
    <row r="206" spans="1:7">
      <c r="A206" s="1" t="s">
        <v>323</v>
      </c>
      <c r="B206" s="2" t="s">
        <v>324</v>
      </c>
      <c r="C206" s="1" t="s">
        <v>60</v>
      </c>
      <c r="D206" s="1" t="s">
        <v>92</v>
      </c>
      <c r="E206" s="3">
        <v>43.59</v>
      </c>
      <c r="F206" s="3">
        <v>43.59</v>
      </c>
      <c r="G206" s="2" t="s">
        <v>16</v>
      </c>
    </row>
    <row r="207" spans="1:7">
      <c r="A207" s="1" t="s">
        <v>326</v>
      </c>
      <c r="B207" s="2" t="s">
        <v>153</v>
      </c>
      <c r="C207" s="1" t="s">
        <v>60</v>
      </c>
      <c r="D207" s="1" t="s">
        <v>162</v>
      </c>
      <c r="E207" s="3">
        <v>5776.47</v>
      </c>
      <c r="F207" s="3">
        <v>5776.47</v>
      </c>
      <c r="G207" s="2" t="s">
        <v>16</v>
      </c>
    </row>
    <row r="208" spans="1:7">
      <c r="A208" s="1" t="s">
        <v>326</v>
      </c>
      <c r="B208" s="2" t="s">
        <v>153</v>
      </c>
      <c r="C208" s="1" t="s">
        <v>60</v>
      </c>
      <c r="D208" s="1" t="s">
        <v>92</v>
      </c>
      <c r="E208" s="3">
        <v>1097.53</v>
      </c>
      <c r="F208" s="3">
        <v>1097.53</v>
      </c>
      <c r="G208" s="2" t="s">
        <v>16</v>
      </c>
    </row>
    <row r="209" spans="1:7">
      <c r="A209" s="1" t="s">
        <v>327</v>
      </c>
      <c r="B209" s="2" t="s">
        <v>153</v>
      </c>
      <c r="C209" s="1" t="s">
        <v>60</v>
      </c>
      <c r="D209" s="1" t="s">
        <v>156</v>
      </c>
      <c r="E209" s="3">
        <v>441.18</v>
      </c>
      <c r="F209" s="3">
        <v>441.18</v>
      </c>
      <c r="G209" s="2" t="s">
        <v>16</v>
      </c>
    </row>
    <row r="210" spans="1:7">
      <c r="A210" s="1" t="s">
        <v>327</v>
      </c>
      <c r="B210" s="2" t="s">
        <v>153</v>
      </c>
      <c r="C210" s="1" t="s">
        <v>60</v>
      </c>
      <c r="D210" s="1" t="s">
        <v>92</v>
      </c>
      <c r="E210" s="3">
        <v>83.82</v>
      </c>
      <c r="F210" s="3">
        <v>83.82</v>
      </c>
      <c r="G210" s="2" t="s">
        <v>16</v>
      </c>
    </row>
    <row r="211" spans="1:7">
      <c r="A211" s="1" t="s">
        <v>328</v>
      </c>
      <c r="B211" s="2" t="s">
        <v>227</v>
      </c>
      <c r="C211" s="1" t="s">
        <v>70</v>
      </c>
      <c r="D211" s="1" t="s">
        <v>60</v>
      </c>
      <c r="E211" s="3">
        <v>276.98</v>
      </c>
      <c r="F211" s="3">
        <v>276.98</v>
      </c>
      <c r="G211" s="2" t="s">
        <v>16</v>
      </c>
    </row>
    <row r="212" spans="1:7">
      <c r="A212" s="1" t="s">
        <v>329</v>
      </c>
      <c r="B212" s="2" t="s">
        <v>229</v>
      </c>
      <c r="C212" s="1" t="s">
        <v>43</v>
      </c>
      <c r="D212" s="1" t="s">
        <v>70</v>
      </c>
      <c r="E212" s="3">
        <v>232.66</v>
      </c>
      <c r="F212" s="3">
        <v>232.66</v>
      </c>
      <c r="G212" s="2" t="s">
        <v>76</v>
      </c>
    </row>
    <row r="213" spans="1:7">
      <c r="A213" s="1" t="s">
        <v>330</v>
      </c>
      <c r="B213" s="2" t="s">
        <v>331</v>
      </c>
      <c r="C213" s="1" t="s">
        <v>39</v>
      </c>
      <c r="D213" s="1" t="s">
        <v>70</v>
      </c>
      <c r="E213" s="3">
        <v>108.38</v>
      </c>
      <c r="F213" s="3">
        <v>108.38</v>
      </c>
      <c r="G213" s="2" t="s">
        <v>76</v>
      </c>
    </row>
    <row r="214" spans="1:7">
      <c r="A214" s="1" t="s">
        <v>332</v>
      </c>
      <c r="B214" s="2" t="s">
        <v>231</v>
      </c>
      <c r="C214" s="1" t="s">
        <v>43</v>
      </c>
      <c r="D214" s="1" t="s">
        <v>70</v>
      </c>
      <c r="E214" s="3">
        <v>9.24</v>
      </c>
      <c r="F214" s="3">
        <v>9.24</v>
      </c>
      <c r="G214" s="2" t="s">
        <v>76</v>
      </c>
    </row>
    <row r="215" spans="1:7">
      <c r="A215" s="1" t="s">
        <v>333</v>
      </c>
      <c r="B215" s="2" t="s">
        <v>334</v>
      </c>
      <c r="C215" s="1" t="s">
        <v>335</v>
      </c>
      <c r="D215" s="1" t="s">
        <v>70</v>
      </c>
      <c r="E215" s="3">
        <v>1009.11</v>
      </c>
      <c r="F215" s="3">
        <v>1009.11</v>
      </c>
      <c r="G215" s="2" t="s">
        <v>172</v>
      </c>
    </row>
    <row r="216" spans="1:7">
      <c r="A216" s="1" t="s">
        <v>336</v>
      </c>
      <c r="B216" s="2" t="s">
        <v>170</v>
      </c>
      <c r="C216" s="1" t="s">
        <v>171</v>
      </c>
      <c r="D216" s="1" t="s">
        <v>70</v>
      </c>
      <c r="E216" s="3">
        <v>7.98</v>
      </c>
      <c r="F216" s="3">
        <v>7.98</v>
      </c>
      <c r="G216" s="2" t="s">
        <v>172</v>
      </c>
    </row>
    <row r="217" spans="1:7">
      <c r="A217" s="1" t="s">
        <v>337</v>
      </c>
      <c r="B217" s="2" t="s">
        <v>201</v>
      </c>
      <c r="C217" s="1" t="s">
        <v>202</v>
      </c>
      <c r="D217" s="1" t="s">
        <v>70</v>
      </c>
      <c r="E217" s="3">
        <v>27.28</v>
      </c>
      <c r="F217" s="3">
        <v>27.28</v>
      </c>
      <c r="G217" s="2" t="s">
        <v>172</v>
      </c>
    </row>
    <row r="218" spans="1:7">
      <c r="A218" s="1" t="s">
        <v>338</v>
      </c>
      <c r="B218" s="2" t="s">
        <v>339</v>
      </c>
      <c r="C218" s="1" t="s">
        <v>340</v>
      </c>
      <c r="D218" s="1" t="s">
        <v>70</v>
      </c>
      <c r="E218" s="3">
        <v>8498.07</v>
      </c>
      <c r="F218" s="3">
        <v>8498.07</v>
      </c>
      <c r="G218" s="2" t="s">
        <v>16</v>
      </c>
    </row>
    <row r="219" spans="1:7">
      <c r="A219" s="1" t="s">
        <v>329</v>
      </c>
      <c r="B219" s="2" t="s">
        <v>238</v>
      </c>
      <c r="C219" s="1" t="s">
        <v>84</v>
      </c>
      <c r="D219" s="1" t="s">
        <v>70</v>
      </c>
      <c r="E219" s="3">
        <v>44.32</v>
      </c>
      <c r="F219" s="3">
        <v>44.32</v>
      </c>
      <c r="G219" s="2" t="s">
        <v>76</v>
      </c>
    </row>
    <row r="220" spans="1:7">
      <c r="A220" s="1" t="s">
        <v>330</v>
      </c>
      <c r="B220" s="2" t="s">
        <v>341</v>
      </c>
      <c r="C220" s="1" t="s">
        <v>84</v>
      </c>
      <c r="D220" s="1" t="s">
        <v>70</v>
      </c>
      <c r="E220" s="3">
        <v>27.41</v>
      </c>
      <c r="F220" s="3">
        <v>27.41</v>
      </c>
      <c r="G220" s="2" t="s">
        <v>76</v>
      </c>
    </row>
    <row r="221" spans="1:7">
      <c r="A221" s="1" t="s">
        <v>332</v>
      </c>
      <c r="B221" s="2" t="s">
        <v>239</v>
      </c>
      <c r="C221" s="1" t="s">
        <v>84</v>
      </c>
      <c r="D221" s="1" t="s">
        <v>70</v>
      </c>
      <c r="E221" s="3">
        <v>1.76</v>
      </c>
      <c r="F221" s="3">
        <v>1.76</v>
      </c>
      <c r="G221" s="2" t="s">
        <v>76</v>
      </c>
    </row>
    <row r="222" spans="1:7">
      <c r="A222" s="1" t="s">
        <v>333</v>
      </c>
      <c r="B222" s="2" t="s">
        <v>342</v>
      </c>
      <c r="C222" s="1" t="s">
        <v>84</v>
      </c>
      <c r="D222" s="1" t="s">
        <v>70</v>
      </c>
      <c r="E222" s="3">
        <v>191.73</v>
      </c>
      <c r="F222" s="3">
        <v>191.73</v>
      </c>
      <c r="G222" s="2" t="s">
        <v>172</v>
      </c>
    </row>
    <row r="223" spans="1:7">
      <c r="A223" s="1" t="s">
        <v>336</v>
      </c>
      <c r="B223" s="2" t="s">
        <v>343</v>
      </c>
      <c r="C223" s="1" t="s">
        <v>84</v>
      </c>
      <c r="D223" s="1" t="s">
        <v>70</v>
      </c>
      <c r="E223" s="3">
        <v>1.52</v>
      </c>
      <c r="F223" s="3">
        <v>1.52</v>
      </c>
      <c r="G223" s="2" t="s">
        <v>172</v>
      </c>
    </row>
    <row r="224" spans="1:7">
      <c r="A224" s="1" t="s">
        <v>337</v>
      </c>
      <c r="B224" s="2" t="s">
        <v>206</v>
      </c>
      <c r="C224" s="1" t="s">
        <v>84</v>
      </c>
      <c r="D224" s="1" t="s">
        <v>70</v>
      </c>
      <c r="E224" s="3">
        <v>5.18</v>
      </c>
      <c r="F224" s="3">
        <v>5.18</v>
      </c>
      <c r="G224" s="2" t="s">
        <v>172</v>
      </c>
    </row>
    <row r="225" spans="1:7">
      <c r="A225" s="1" t="s">
        <v>330</v>
      </c>
      <c r="B225" s="2" t="s">
        <v>331</v>
      </c>
      <c r="C225" s="1" t="s">
        <v>43</v>
      </c>
      <c r="D225" s="1" t="s">
        <v>70</v>
      </c>
      <c r="E225" s="3">
        <v>35.71</v>
      </c>
      <c r="F225" s="3">
        <v>35.71</v>
      </c>
      <c r="G225" s="2" t="s">
        <v>76</v>
      </c>
    </row>
    <row r="226" spans="1:7">
      <c r="A226" s="1" t="s">
        <v>344</v>
      </c>
      <c r="B226" s="2" t="s">
        <v>345</v>
      </c>
      <c r="C226" s="1" t="s">
        <v>61</v>
      </c>
      <c r="D226" s="1" t="s">
        <v>281</v>
      </c>
      <c r="E226" s="3">
        <v>180</v>
      </c>
      <c r="F226" s="3">
        <v>180</v>
      </c>
      <c r="G226" s="2" t="s">
        <v>16</v>
      </c>
    </row>
    <row r="227" spans="1:7">
      <c r="A227" s="1" t="s">
        <v>344</v>
      </c>
      <c r="B227" s="2" t="s">
        <v>346</v>
      </c>
      <c r="C227" s="1" t="s">
        <v>61</v>
      </c>
      <c r="D227" s="1" t="s">
        <v>92</v>
      </c>
      <c r="E227" s="3">
        <v>34.200000000000003</v>
      </c>
      <c r="F227" s="3">
        <v>34.200000000000003</v>
      </c>
      <c r="G227" s="2" t="s">
        <v>16</v>
      </c>
    </row>
    <row r="228" spans="1:7">
      <c r="A228" s="1" t="s">
        <v>347</v>
      </c>
      <c r="B228" s="2" t="s">
        <v>348</v>
      </c>
      <c r="C228" s="1" t="s">
        <v>70</v>
      </c>
      <c r="D228" s="1" t="s">
        <v>111</v>
      </c>
      <c r="E228" s="3">
        <v>86.33</v>
      </c>
      <c r="F228" s="3">
        <v>86.33</v>
      </c>
      <c r="G228" s="2" t="s">
        <v>16</v>
      </c>
    </row>
    <row r="229" spans="1:7">
      <c r="A229" s="1" t="s">
        <v>347</v>
      </c>
      <c r="B229" s="2" t="s">
        <v>349</v>
      </c>
      <c r="C229" s="1" t="s">
        <v>70</v>
      </c>
      <c r="D229" s="1" t="s">
        <v>111</v>
      </c>
      <c r="E229" s="3">
        <v>9.5</v>
      </c>
      <c r="F229" s="3">
        <v>9.5</v>
      </c>
      <c r="G229" s="2" t="s">
        <v>16</v>
      </c>
    </row>
    <row r="230" spans="1:7">
      <c r="A230" s="1" t="s">
        <v>347</v>
      </c>
      <c r="B230" s="2" t="s">
        <v>350</v>
      </c>
      <c r="C230" s="1" t="s">
        <v>70</v>
      </c>
      <c r="D230" s="1" t="s">
        <v>111</v>
      </c>
      <c r="E230" s="3">
        <v>11</v>
      </c>
      <c r="F230" s="3">
        <v>11</v>
      </c>
      <c r="G230" s="2" t="s">
        <v>16</v>
      </c>
    </row>
    <row r="231" spans="1:7">
      <c r="A231" s="1" t="s">
        <v>347</v>
      </c>
      <c r="B231" s="2" t="s">
        <v>115</v>
      </c>
      <c r="C231" s="1" t="s">
        <v>70</v>
      </c>
      <c r="D231" s="1" t="s">
        <v>111</v>
      </c>
      <c r="E231" s="3">
        <v>171.5</v>
      </c>
      <c r="F231" s="3">
        <v>171.5</v>
      </c>
      <c r="G231" s="2" t="s">
        <v>16</v>
      </c>
    </row>
    <row r="232" spans="1:7">
      <c r="A232" s="1" t="s">
        <v>347</v>
      </c>
      <c r="B232" s="2" t="s">
        <v>351</v>
      </c>
      <c r="C232" s="1" t="s">
        <v>70</v>
      </c>
      <c r="D232" s="1" t="s">
        <v>111</v>
      </c>
      <c r="E232" s="3">
        <v>72</v>
      </c>
      <c r="F232" s="3">
        <v>72</v>
      </c>
      <c r="G232" s="2" t="s">
        <v>16</v>
      </c>
    </row>
    <row r="233" spans="1:7">
      <c r="A233" s="1" t="s">
        <v>347</v>
      </c>
      <c r="B233" s="2" t="s">
        <v>352</v>
      </c>
      <c r="C233" s="1" t="s">
        <v>70</v>
      </c>
      <c r="D233" s="1" t="s">
        <v>111</v>
      </c>
      <c r="E233" s="3">
        <v>78</v>
      </c>
      <c r="F233" s="3">
        <v>78</v>
      </c>
      <c r="G233" s="2" t="s">
        <v>16</v>
      </c>
    </row>
    <row r="234" spans="1:7">
      <c r="A234" s="1" t="s">
        <v>347</v>
      </c>
      <c r="B234" s="2" t="s">
        <v>353</v>
      </c>
      <c r="C234" s="1" t="s">
        <v>70</v>
      </c>
      <c r="D234" s="1" t="s">
        <v>111</v>
      </c>
      <c r="E234" s="3">
        <v>26.76</v>
      </c>
      <c r="F234" s="3">
        <v>26.76</v>
      </c>
      <c r="G234" s="2" t="s">
        <v>16</v>
      </c>
    </row>
    <row r="235" spans="1:7">
      <c r="A235" s="1" t="s">
        <v>347</v>
      </c>
      <c r="B235" s="2" t="s">
        <v>350</v>
      </c>
      <c r="C235" s="1" t="s">
        <v>70</v>
      </c>
      <c r="D235" s="1" t="s">
        <v>111</v>
      </c>
      <c r="E235" s="3">
        <v>440.7</v>
      </c>
      <c r="F235" s="3">
        <v>440.7</v>
      </c>
      <c r="G235" s="2" t="s">
        <v>16</v>
      </c>
    </row>
    <row r="236" spans="1:7">
      <c r="A236" s="1" t="s">
        <v>354</v>
      </c>
      <c r="B236" s="2" t="s">
        <v>355</v>
      </c>
      <c r="C236" s="1" t="s">
        <v>19</v>
      </c>
      <c r="D236" s="1" t="s">
        <v>27</v>
      </c>
      <c r="E236" s="3">
        <v>7600</v>
      </c>
      <c r="F236" s="3">
        <v>7600</v>
      </c>
      <c r="G236" s="2" t="s">
        <v>16</v>
      </c>
    </row>
    <row r="237" spans="1:7">
      <c r="A237" s="1" t="s">
        <v>356</v>
      </c>
      <c r="B237" s="2" t="s">
        <v>357</v>
      </c>
      <c r="C237" s="1" t="s">
        <v>23</v>
      </c>
      <c r="D237" s="1" t="s">
        <v>27</v>
      </c>
      <c r="E237" s="3">
        <v>1600</v>
      </c>
      <c r="F237" s="3">
        <v>1600</v>
      </c>
      <c r="G237" s="2" t="s">
        <v>16</v>
      </c>
    </row>
    <row r="238" spans="1:7">
      <c r="A238" s="1" t="s">
        <v>358</v>
      </c>
      <c r="B238" s="2" t="s">
        <v>25</v>
      </c>
      <c r="C238" s="1" t="s">
        <v>26</v>
      </c>
      <c r="D238" s="1" t="s">
        <v>27</v>
      </c>
      <c r="E238" s="3">
        <v>42100</v>
      </c>
      <c r="F238" s="3">
        <v>42100</v>
      </c>
      <c r="G238" s="2" t="s">
        <v>16</v>
      </c>
    </row>
    <row r="239" spans="1:7">
      <c r="A239" s="1" t="s">
        <v>354</v>
      </c>
      <c r="B239" s="2" t="s">
        <v>359</v>
      </c>
      <c r="C239" s="1" t="s">
        <v>30</v>
      </c>
      <c r="D239" s="1" t="s">
        <v>19</v>
      </c>
      <c r="E239" s="3">
        <v>4</v>
      </c>
      <c r="F239" s="3">
        <v>4</v>
      </c>
      <c r="G239" s="2" t="s">
        <v>16</v>
      </c>
    </row>
    <row r="240" spans="1:7">
      <c r="A240" s="1" t="s">
        <v>358</v>
      </c>
      <c r="B240" s="2" t="s">
        <v>360</v>
      </c>
      <c r="C240" s="1" t="s">
        <v>30</v>
      </c>
      <c r="D240" s="1" t="s">
        <v>26</v>
      </c>
      <c r="E240" s="3">
        <v>18</v>
      </c>
      <c r="F240" s="3">
        <v>18</v>
      </c>
      <c r="G240" s="2" t="s">
        <v>16</v>
      </c>
    </row>
    <row r="241" spans="1:7">
      <c r="A241" s="1" t="s">
        <v>361</v>
      </c>
      <c r="B241" s="2" t="s">
        <v>362</v>
      </c>
      <c r="C241" s="1" t="s">
        <v>70</v>
      </c>
      <c r="D241" s="1" t="s">
        <v>14</v>
      </c>
      <c r="E241" s="3">
        <v>108586.11</v>
      </c>
      <c r="F241" s="3">
        <v>108586.11</v>
      </c>
      <c r="G241" s="2" t="s">
        <v>16</v>
      </c>
    </row>
    <row r="242" spans="1:7">
      <c r="A242" s="1" t="s">
        <v>363</v>
      </c>
      <c r="B242" s="2" t="s">
        <v>364</v>
      </c>
      <c r="C242" s="1" t="s">
        <v>30</v>
      </c>
      <c r="D242" s="1" t="s">
        <v>19</v>
      </c>
      <c r="E242" s="3">
        <v>30</v>
      </c>
      <c r="F242" s="3">
        <v>30</v>
      </c>
      <c r="G242" s="2" t="s">
        <v>16</v>
      </c>
    </row>
    <row r="243" spans="1:7">
      <c r="A243" s="1" t="s">
        <v>365</v>
      </c>
      <c r="B243" s="2" t="s">
        <v>25</v>
      </c>
      <c r="C243" s="1" t="s">
        <v>26</v>
      </c>
      <c r="D243" s="1" t="s">
        <v>27</v>
      </c>
      <c r="E243" s="3">
        <v>5000</v>
      </c>
      <c r="F243" s="3">
        <v>5000</v>
      </c>
      <c r="G243" s="2" t="s">
        <v>16</v>
      </c>
    </row>
    <row r="244" spans="1:7">
      <c r="A244" s="1" t="s">
        <v>366</v>
      </c>
      <c r="B244" s="2" t="s">
        <v>367</v>
      </c>
      <c r="C244" s="1" t="s">
        <v>26</v>
      </c>
      <c r="D244" s="1" t="s">
        <v>61</v>
      </c>
      <c r="E244" s="3">
        <v>2837.78</v>
      </c>
      <c r="F244" s="3">
        <v>2837.78</v>
      </c>
      <c r="G244" s="2" t="s">
        <v>16</v>
      </c>
    </row>
    <row r="245" spans="1:7">
      <c r="A245" s="1" t="s">
        <v>366</v>
      </c>
      <c r="B245" s="2" t="s">
        <v>368</v>
      </c>
      <c r="C245" s="1" t="s">
        <v>30</v>
      </c>
      <c r="D245" s="1" t="s">
        <v>26</v>
      </c>
      <c r="E245" s="3">
        <v>3</v>
      </c>
      <c r="F245" s="3">
        <v>3</v>
      </c>
      <c r="G245" s="2" t="s">
        <v>16</v>
      </c>
    </row>
    <row r="246" spans="1:7">
      <c r="A246" s="1" t="s">
        <v>369</v>
      </c>
      <c r="B246" s="2" t="s">
        <v>46</v>
      </c>
      <c r="C246" s="1" t="s">
        <v>38</v>
      </c>
      <c r="D246" s="1" t="s">
        <v>43</v>
      </c>
      <c r="E246" s="3">
        <v>359.9</v>
      </c>
      <c r="F246" s="3">
        <v>359.9</v>
      </c>
      <c r="G246" s="2" t="s">
        <v>47</v>
      </c>
    </row>
    <row r="247" spans="1:7">
      <c r="A247" s="1" t="s">
        <v>370</v>
      </c>
      <c r="B247" s="2" t="s">
        <v>183</v>
      </c>
      <c r="C247" s="1" t="s">
        <v>50</v>
      </c>
      <c r="D247" s="1" t="s">
        <v>51</v>
      </c>
      <c r="E247" s="3">
        <v>91.97</v>
      </c>
      <c r="F247" s="3">
        <v>91.97</v>
      </c>
      <c r="G247" s="2" t="s">
        <v>184</v>
      </c>
    </row>
    <row r="248" spans="1:7">
      <c r="A248" s="1" t="s">
        <v>371</v>
      </c>
      <c r="B248" s="2" t="s">
        <v>46</v>
      </c>
      <c r="C248" s="1" t="s">
        <v>38</v>
      </c>
      <c r="D248" s="1" t="s">
        <v>43</v>
      </c>
      <c r="E248" s="3">
        <v>44.33</v>
      </c>
      <c r="F248" s="3">
        <v>44.33</v>
      </c>
      <c r="G248" s="2" t="s">
        <v>47</v>
      </c>
    </row>
    <row r="249" spans="1:7">
      <c r="A249" s="1" t="s">
        <v>372</v>
      </c>
      <c r="B249" s="2" t="s">
        <v>130</v>
      </c>
      <c r="C249" s="1" t="s">
        <v>55</v>
      </c>
      <c r="D249" s="1" t="s">
        <v>56</v>
      </c>
      <c r="E249" s="3">
        <v>24.55</v>
      </c>
      <c r="F249" s="3">
        <v>24.55</v>
      </c>
      <c r="G249" s="2" t="s">
        <v>131</v>
      </c>
    </row>
    <row r="250" spans="1:7">
      <c r="A250" s="1" t="s">
        <v>369</v>
      </c>
      <c r="B250" s="2" t="s">
        <v>46</v>
      </c>
      <c r="C250" s="1" t="s">
        <v>38</v>
      </c>
      <c r="D250" s="1" t="s">
        <v>39</v>
      </c>
      <c r="E250" s="3">
        <v>9.24</v>
      </c>
      <c r="F250" s="3">
        <v>9.24</v>
      </c>
      <c r="G250" s="2" t="s">
        <v>47</v>
      </c>
    </row>
    <row r="251" spans="1:7">
      <c r="A251" s="1" t="s">
        <v>371</v>
      </c>
      <c r="B251" s="2" t="s">
        <v>46</v>
      </c>
      <c r="C251" s="1" t="s">
        <v>38</v>
      </c>
      <c r="D251" s="1" t="s">
        <v>39</v>
      </c>
      <c r="E251" s="3">
        <v>4.12</v>
      </c>
      <c r="F251" s="3">
        <v>4.12</v>
      </c>
      <c r="G251" s="2" t="s">
        <v>47</v>
      </c>
    </row>
    <row r="252" spans="1:7">
      <c r="A252" s="1" t="s">
        <v>372</v>
      </c>
      <c r="B252" s="2" t="s">
        <v>130</v>
      </c>
      <c r="C252" s="1" t="s">
        <v>38</v>
      </c>
      <c r="D252" s="1" t="s">
        <v>43</v>
      </c>
      <c r="E252" s="3">
        <v>72.540000000000006</v>
      </c>
      <c r="F252" s="3">
        <v>72.540000000000006</v>
      </c>
      <c r="G252" s="2" t="s">
        <v>131</v>
      </c>
    </row>
    <row r="253" spans="1:7">
      <c r="A253" s="1" t="s">
        <v>373</v>
      </c>
      <c r="B253" s="2" t="s">
        <v>153</v>
      </c>
      <c r="C253" s="1" t="s">
        <v>60</v>
      </c>
      <c r="D253" s="1" t="s">
        <v>95</v>
      </c>
      <c r="E253" s="3">
        <v>87.39</v>
      </c>
      <c r="F253" s="3">
        <v>87.39</v>
      </c>
      <c r="G253" s="2" t="s">
        <v>16</v>
      </c>
    </row>
    <row r="254" spans="1:7">
      <c r="A254" s="1" t="s">
        <v>373</v>
      </c>
      <c r="B254" s="2" t="s">
        <v>153</v>
      </c>
      <c r="C254" s="1" t="s">
        <v>60</v>
      </c>
      <c r="D254" s="1" t="s">
        <v>92</v>
      </c>
      <c r="E254" s="3">
        <v>16.61</v>
      </c>
      <c r="F254" s="3">
        <v>16.61</v>
      </c>
      <c r="G254" s="2" t="s">
        <v>16</v>
      </c>
    </row>
    <row r="255" spans="1:7">
      <c r="A255" s="1" t="s">
        <v>374</v>
      </c>
      <c r="B255" s="2" t="s">
        <v>153</v>
      </c>
      <c r="C255" s="1" t="s">
        <v>60</v>
      </c>
      <c r="D255" s="1" t="s">
        <v>162</v>
      </c>
      <c r="E255" s="3">
        <v>6012.18</v>
      </c>
      <c r="F255" s="3">
        <v>6012.18</v>
      </c>
      <c r="G255" s="2" t="s">
        <v>16</v>
      </c>
    </row>
    <row r="256" spans="1:7">
      <c r="A256" s="1" t="s">
        <v>374</v>
      </c>
      <c r="B256" s="2" t="s">
        <v>153</v>
      </c>
      <c r="C256" s="1" t="s">
        <v>60</v>
      </c>
      <c r="D256" s="1" t="s">
        <v>92</v>
      </c>
      <c r="E256" s="3">
        <v>1142.32</v>
      </c>
      <c r="F256" s="3">
        <v>1142.32</v>
      </c>
      <c r="G256" s="2" t="s">
        <v>16</v>
      </c>
    </row>
    <row r="257" spans="1:7">
      <c r="A257" s="1" t="s">
        <v>375</v>
      </c>
      <c r="B257" s="2" t="s">
        <v>153</v>
      </c>
      <c r="C257" s="1" t="s">
        <v>60</v>
      </c>
      <c r="D257" s="1" t="s">
        <v>156</v>
      </c>
      <c r="E257" s="3">
        <v>567.23</v>
      </c>
      <c r="F257" s="3">
        <v>567.23</v>
      </c>
      <c r="G257" s="2" t="s">
        <v>16</v>
      </c>
    </row>
    <row r="258" spans="1:7">
      <c r="A258" s="1" t="s">
        <v>375</v>
      </c>
      <c r="B258" s="2" t="s">
        <v>153</v>
      </c>
      <c r="C258" s="1" t="s">
        <v>60</v>
      </c>
      <c r="D258" s="1" t="s">
        <v>92</v>
      </c>
      <c r="E258" s="3">
        <v>107.77</v>
      </c>
      <c r="F258" s="3">
        <v>107.77</v>
      </c>
      <c r="G258" s="2" t="s">
        <v>16</v>
      </c>
    </row>
    <row r="259" spans="1:7">
      <c r="A259" s="1" t="s">
        <v>376</v>
      </c>
      <c r="B259" s="2" t="s">
        <v>67</v>
      </c>
      <c r="C259" s="1" t="s">
        <v>27</v>
      </c>
      <c r="D259" s="1" t="s">
        <v>60</v>
      </c>
      <c r="E259" s="3">
        <v>5000</v>
      </c>
      <c r="F259" s="3">
        <v>5000</v>
      </c>
      <c r="G259" s="2" t="s">
        <v>16</v>
      </c>
    </row>
    <row r="260" spans="1:7">
      <c r="A260" s="1" t="s">
        <v>377</v>
      </c>
      <c r="B260" s="2" t="s">
        <v>160</v>
      </c>
      <c r="C260" s="1" t="s">
        <v>111</v>
      </c>
      <c r="D260" s="1" t="s">
        <v>60</v>
      </c>
      <c r="E260" s="3">
        <v>895.79</v>
      </c>
      <c r="F260" s="3">
        <v>895.79</v>
      </c>
      <c r="G260" s="2" t="s">
        <v>16</v>
      </c>
    </row>
    <row r="261" spans="1:7">
      <c r="A261" s="1" t="s">
        <v>378</v>
      </c>
      <c r="B261" s="2" t="s">
        <v>69</v>
      </c>
      <c r="C261" s="1" t="s">
        <v>70</v>
      </c>
      <c r="D261" s="1" t="s">
        <v>60</v>
      </c>
      <c r="E261" s="3">
        <v>161.18</v>
      </c>
      <c r="F261" s="3">
        <v>161.18</v>
      </c>
      <c r="G261" s="2" t="s">
        <v>16</v>
      </c>
    </row>
    <row r="262" spans="1:7">
      <c r="A262" s="1" t="s">
        <v>378</v>
      </c>
      <c r="B262" s="2" t="s">
        <v>69</v>
      </c>
      <c r="C262" s="1" t="s">
        <v>73</v>
      </c>
      <c r="D262" s="1" t="s">
        <v>60</v>
      </c>
      <c r="E262" s="3">
        <v>0.01</v>
      </c>
      <c r="F262" s="3">
        <v>0.01</v>
      </c>
      <c r="G262" s="2" t="s">
        <v>16</v>
      </c>
    </row>
    <row r="263" spans="1:7">
      <c r="A263" s="1" t="s">
        <v>379</v>
      </c>
      <c r="B263" s="2" t="s">
        <v>75</v>
      </c>
      <c r="C263" s="1" t="s">
        <v>51</v>
      </c>
      <c r="D263" s="1" t="s">
        <v>70</v>
      </c>
      <c r="E263" s="3">
        <v>110.9</v>
      </c>
      <c r="F263" s="3">
        <v>110.9</v>
      </c>
      <c r="G263" s="2" t="s">
        <v>76</v>
      </c>
    </row>
    <row r="264" spans="1:7">
      <c r="A264" s="1" t="s">
        <v>380</v>
      </c>
      <c r="B264" s="2" t="s">
        <v>229</v>
      </c>
      <c r="C264" s="1" t="s">
        <v>43</v>
      </c>
      <c r="D264" s="1" t="s">
        <v>70</v>
      </c>
      <c r="E264" s="3">
        <v>72.55</v>
      </c>
      <c r="F264" s="3">
        <v>72.55</v>
      </c>
      <c r="G264" s="2" t="s">
        <v>76</v>
      </c>
    </row>
    <row r="265" spans="1:7">
      <c r="A265" s="1" t="s">
        <v>379</v>
      </c>
      <c r="B265" s="2" t="s">
        <v>83</v>
      </c>
      <c r="C265" s="1" t="s">
        <v>84</v>
      </c>
      <c r="D265" s="1" t="s">
        <v>70</v>
      </c>
      <c r="E265" s="3">
        <v>25.73</v>
      </c>
      <c r="F265" s="3">
        <v>25.73</v>
      </c>
      <c r="G265" s="2" t="s">
        <v>76</v>
      </c>
    </row>
    <row r="266" spans="1:7">
      <c r="A266" s="1" t="s">
        <v>380</v>
      </c>
      <c r="B266" s="2" t="s">
        <v>238</v>
      </c>
      <c r="C266" s="1" t="s">
        <v>84</v>
      </c>
      <c r="D266" s="1" t="s">
        <v>70</v>
      </c>
      <c r="E266" s="3">
        <v>13.78</v>
      </c>
      <c r="F266" s="3">
        <v>13.78</v>
      </c>
      <c r="G266" s="2" t="s">
        <v>76</v>
      </c>
    </row>
    <row r="267" spans="1:7">
      <c r="A267" s="1" t="s">
        <v>379</v>
      </c>
      <c r="B267" s="2" t="s">
        <v>75</v>
      </c>
      <c r="C267" s="1" t="s">
        <v>56</v>
      </c>
      <c r="D267" s="1" t="s">
        <v>70</v>
      </c>
      <c r="E267" s="3">
        <v>24.55</v>
      </c>
      <c r="F267" s="3">
        <v>24.55</v>
      </c>
      <c r="G267" s="2" t="s">
        <v>76</v>
      </c>
    </row>
    <row r="268" spans="1:7">
      <c r="A268" s="1" t="s">
        <v>381</v>
      </c>
      <c r="B268" s="2" t="s">
        <v>382</v>
      </c>
      <c r="C268" s="1" t="s">
        <v>81</v>
      </c>
      <c r="D268" s="1" t="s">
        <v>70</v>
      </c>
      <c r="E268" s="3">
        <v>500</v>
      </c>
      <c r="F268" s="3">
        <v>500</v>
      </c>
      <c r="G268" s="2" t="s">
        <v>172</v>
      </c>
    </row>
    <row r="269" spans="1:7">
      <c r="A269" s="1" t="s">
        <v>383</v>
      </c>
      <c r="B269" s="2" t="s">
        <v>201</v>
      </c>
      <c r="C269" s="1" t="s">
        <v>207</v>
      </c>
      <c r="D269" s="1" t="s">
        <v>70</v>
      </c>
      <c r="E269" s="3">
        <v>1404.91</v>
      </c>
      <c r="F269" s="3">
        <v>1404.91</v>
      </c>
      <c r="G269" s="2" t="s">
        <v>172</v>
      </c>
    </row>
    <row r="270" spans="1:7">
      <c r="A270" s="1" t="s">
        <v>383</v>
      </c>
      <c r="B270" s="2" t="s">
        <v>206</v>
      </c>
      <c r="C270" s="1" t="s">
        <v>84</v>
      </c>
      <c r="D270" s="1" t="s">
        <v>70</v>
      </c>
      <c r="E270" s="3">
        <v>274.13</v>
      </c>
      <c r="F270" s="3">
        <v>274.13</v>
      </c>
      <c r="G270" s="2" t="s">
        <v>172</v>
      </c>
    </row>
    <row r="271" spans="1:7">
      <c r="A271" s="1" t="s">
        <v>383</v>
      </c>
      <c r="B271" s="2" t="s">
        <v>201</v>
      </c>
      <c r="C271" s="1" t="s">
        <v>202</v>
      </c>
      <c r="D271" s="1" t="s">
        <v>70</v>
      </c>
      <c r="E271" s="3">
        <v>37.93</v>
      </c>
      <c r="F271" s="3">
        <v>37.93</v>
      </c>
      <c r="G271" s="2" t="s">
        <v>172</v>
      </c>
    </row>
    <row r="272" spans="1:7">
      <c r="A272" s="1" t="s">
        <v>383</v>
      </c>
      <c r="B272" s="2" t="s">
        <v>201</v>
      </c>
      <c r="C272" s="1" t="s">
        <v>384</v>
      </c>
      <c r="D272" s="1" t="s">
        <v>70</v>
      </c>
      <c r="E272" s="3">
        <v>1.35</v>
      </c>
      <c r="F272" s="3">
        <v>1.35</v>
      </c>
      <c r="G272" s="2" t="s">
        <v>172</v>
      </c>
    </row>
    <row r="273" spans="1:7">
      <c r="A273" s="1" t="s">
        <v>385</v>
      </c>
      <c r="B273" s="2" t="s">
        <v>386</v>
      </c>
      <c r="C273" s="1" t="s">
        <v>387</v>
      </c>
      <c r="D273" s="1" t="s">
        <v>19</v>
      </c>
      <c r="E273" s="3">
        <v>15464</v>
      </c>
      <c r="F273" s="3">
        <v>15464</v>
      </c>
      <c r="G273" s="2" t="s">
        <v>16</v>
      </c>
    </row>
    <row r="274" spans="1:7">
      <c r="A274" s="1" t="s">
        <v>388</v>
      </c>
      <c r="B274" s="2" t="s">
        <v>389</v>
      </c>
      <c r="C274" s="1" t="s">
        <v>387</v>
      </c>
      <c r="D274" s="1" t="s">
        <v>23</v>
      </c>
      <c r="E274" s="3">
        <v>5506</v>
      </c>
      <c r="F274" s="3">
        <v>5506</v>
      </c>
      <c r="G274" s="2" t="s">
        <v>16</v>
      </c>
    </row>
    <row r="275" spans="1:7">
      <c r="A275" s="1" t="s">
        <v>390</v>
      </c>
      <c r="B275" s="2" t="s">
        <v>391</v>
      </c>
      <c r="C275" s="1" t="s">
        <v>27</v>
      </c>
      <c r="D275" s="1" t="s">
        <v>26</v>
      </c>
      <c r="E275" s="3">
        <v>20000</v>
      </c>
      <c r="F275" s="3">
        <v>20000</v>
      </c>
      <c r="G275" s="2" t="s">
        <v>16</v>
      </c>
    </row>
    <row r="276" spans="1:7">
      <c r="A276" s="1" t="s">
        <v>385</v>
      </c>
      <c r="B276" s="2" t="s">
        <v>392</v>
      </c>
      <c r="C276" s="1" t="s">
        <v>26</v>
      </c>
      <c r="D276" s="1" t="s">
        <v>27</v>
      </c>
      <c r="E276" s="3">
        <v>49933</v>
      </c>
      <c r="F276" s="3">
        <v>49933</v>
      </c>
      <c r="G276" s="2" t="s">
        <v>16</v>
      </c>
    </row>
    <row r="277" spans="1:7">
      <c r="A277" s="1" t="s">
        <v>393</v>
      </c>
      <c r="B277" s="2" t="s">
        <v>391</v>
      </c>
      <c r="C277" s="1" t="s">
        <v>27</v>
      </c>
      <c r="D277" s="1" t="s">
        <v>26</v>
      </c>
      <c r="E277" s="3">
        <v>49933</v>
      </c>
      <c r="F277" s="3">
        <v>49933</v>
      </c>
      <c r="G277" s="2" t="s">
        <v>16</v>
      </c>
    </row>
    <row r="278" spans="1:7">
      <c r="A278" s="1" t="s">
        <v>385</v>
      </c>
      <c r="B278" s="2" t="s">
        <v>394</v>
      </c>
      <c r="C278" s="1" t="s">
        <v>387</v>
      </c>
      <c r="D278" s="1" t="s">
        <v>26</v>
      </c>
      <c r="E278" s="3">
        <v>49933</v>
      </c>
      <c r="F278" s="3">
        <v>49933</v>
      </c>
      <c r="G278" s="2" t="s">
        <v>16</v>
      </c>
    </row>
    <row r="279" spans="1:7">
      <c r="A279" s="1" t="s">
        <v>395</v>
      </c>
      <c r="B279" s="2" t="s">
        <v>135</v>
      </c>
      <c r="C279" s="1" t="s">
        <v>55</v>
      </c>
      <c r="D279" s="1" t="s">
        <v>56</v>
      </c>
      <c r="E279" s="3">
        <v>19.649999999999999</v>
      </c>
      <c r="F279" s="3">
        <v>19.649999999999999</v>
      </c>
      <c r="G279" s="2" t="s">
        <v>136</v>
      </c>
    </row>
    <row r="280" spans="1:7">
      <c r="A280" s="1" t="s">
        <v>396</v>
      </c>
      <c r="B280" s="2" t="s">
        <v>141</v>
      </c>
      <c r="C280" s="1" t="s">
        <v>55</v>
      </c>
      <c r="D280" s="1" t="s">
        <v>56</v>
      </c>
      <c r="E280" s="3">
        <v>18.34</v>
      </c>
      <c r="F280" s="3">
        <v>18.34</v>
      </c>
      <c r="G280" s="2" t="s">
        <v>142</v>
      </c>
    </row>
    <row r="281" spans="1:7">
      <c r="A281" s="1" t="s">
        <v>397</v>
      </c>
      <c r="B281" s="2" t="s">
        <v>127</v>
      </c>
      <c r="C281" s="1" t="s">
        <v>55</v>
      </c>
      <c r="D281" s="1" t="s">
        <v>56</v>
      </c>
      <c r="E281" s="3">
        <v>22.27</v>
      </c>
      <c r="F281" s="3">
        <v>22.27</v>
      </c>
      <c r="G281" s="2" t="s">
        <v>128</v>
      </c>
    </row>
    <row r="282" spans="1:7">
      <c r="A282" s="1" t="s">
        <v>398</v>
      </c>
      <c r="B282" s="2" t="s">
        <v>183</v>
      </c>
      <c r="C282" s="1" t="s">
        <v>55</v>
      </c>
      <c r="D282" s="1" t="s">
        <v>56</v>
      </c>
      <c r="E282" s="3">
        <v>13.1</v>
      </c>
      <c r="F282" s="3">
        <v>13.1</v>
      </c>
      <c r="G282" s="2" t="s">
        <v>184</v>
      </c>
    </row>
    <row r="283" spans="1:7">
      <c r="A283" s="1" t="s">
        <v>399</v>
      </c>
      <c r="B283" s="2" t="s">
        <v>37</v>
      </c>
      <c r="C283" s="1" t="s">
        <v>38</v>
      </c>
      <c r="D283" s="1" t="s">
        <v>39</v>
      </c>
      <c r="E283" s="3">
        <v>45</v>
      </c>
      <c r="F283" s="3">
        <v>45</v>
      </c>
      <c r="G283" s="2" t="s">
        <v>40</v>
      </c>
    </row>
    <row r="284" spans="1:7">
      <c r="A284" s="1" t="s">
        <v>400</v>
      </c>
      <c r="B284" s="2" t="s">
        <v>401</v>
      </c>
      <c r="C284" s="1" t="s">
        <v>60</v>
      </c>
      <c r="D284" s="1" t="s">
        <v>27</v>
      </c>
      <c r="E284" s="3">
        <v>20000</v>
      </c>
      <c r="F284" s="3">
        <v>20000</v>
      </c>
      <c r="G284" s="2" t="s">
        <v>16</v>
      </c>
    </row>
    <row r="285" spans="1:7">
      <c r="A285" s="1" t="s">
        <v>402</v>
      </c>
      <c r="B285" s="2" t="s">
        <v>153</v>
      </c>
      <c r="C285" s="1" t="s">
        <v>60</v>
      </c>
      <c r="D285" s="1" t="s">
        <v>162</v>
      </c>
      <c r="E285" s="3">
        <v>11255.88</v>
      </c>
      <c r="F285" s="3">
        <v>11255.88</v>
      </c>
      <c r="G285" s="2" t="s">
        <v>16</v>
      </c>
    </row>
    <row r="286" spans="1:7">
      <c r="A286" s="1" t="s">
        <v>402</v>
      </c>
      <c r="B286" s="2" t="s">
        <v>153</v>
      </c>
      <c r="C286" s="1" t="s">
        <v>60</v>
      </c>
      <c r="D286" s="1" t="s">
        <v>92</v>
      </c>
      <c r="E286" s="3">
        <v>2138.62</v>
      </c>
      <c r="F286" s="3">
        <v>2138.62</v>
      </c>
      <c r="G286" s="2" t="s">
        <v>16</v>
      </c>
    </row>
    <row r="287" spans="1:7">
      <c r="A287" s="1" t="s">
        <v>403</v>
      </c>
      <c r="B287" s="2" t="s">
        <v>153</v>
      </c>
      <c r="C287" s="1" t="s">
        <v>60</v>
      </c>
      <c r="D287" s="1" t="s">
        <v>156</v>
      </c>
      <c r="E287" s="3">
        <v>504.2</v>
      </c>
      <c r="F287" s="3">
        <v>504.2</v>
      </c>
      <c r="G287" s="2" t="s">
        <v>16</v>
      </c>
    </row>
    <row r="288" spans="1:7">
      <c r="A288" s="1" t="s">
        <v>403</v>
      </c>
      <c r="B288" s="2" t="s">
        <v>153</v>
      </c>
      <c r="C288" s="1" t="s">
        <v>60</v>
      </c>
      <c r="D288" s="1" t="s">
        <v>92</v>
      </c>
      <c r="E288" s="3">
        <v>95.8</v>
      </c>
      <c r="F288" s="3">
        <v>95.8</v>
      </c>
      <c r="G288" s="2" t="s">
        <v>16</v>
      </c>
    </row>
    <row r="289" spans="1:7">
      <c r="A289" s="1" t="s">
        <v>404</v>
      </c>
      <c r="B289" s="2" t="s">
        <v>405</v>
      </c>
      <c r="C289" s="1" t="s">
        <v>406</v>
      </c>
      <c r="D289" s="1" t="s">
        <v>60</v>
      </c>
      <c r="E289" s="3">
        <v>1937.71</v>
      </c>
      <c r="F289" s="3">
        <v>1937.71</v>
      </c>
      <c r="G289" s="2" t="s">
        <v>16</v>
      </c>
    </row>
    <row r="290" spans="1:7">
      <c r="A290" s="1" t="s">
        <v>407</v>
      </c>
      <c r="B290" s="2" t="s">
        <v>405</v>
      </c>
      <c r="C290" s="1" t="s">
        <v>408</v>
      </c>
      <c r="D290" s="1" t="s">
        <v>60</v>
      </c>
      <c r="E290" s="3">
        <v>840.34</v>
      </c>
      <c r="F290" s="3">
        <v>840.34</v>
      </c>
      <c r="G290" s="2" t="s">
        <v>16</v>
      </c>
    </row>
    <row r="291" spans="1:7">
      <c r="A291" s="1" t="s">
        <v>407</v>
      </c>
      <c r="B291" s="2" t="s">
        <v>405</v>
      </c>
      <c r="C291" s="1" t="s">
        <v>84</v>
      </c>
      <c r="D291" s="1" t="s">
        <v>60</v>
      </c>
      <c r="E291" s="3">
        <v>159.66</v>
      </c>
      <c r="F291" s="3">
        <v>159.66</v>
      </c>
      <c r="G291" s="2" t="s">
        <v>16</v>
      </c>
    </row>
    <row r="292" spans="1:7">
      <c r="A292" s="1" t="s">
        <v>409</v>
      </c>
      <c r="B292" s="2" t="s">
        <v>410</v>
      </c>
      <c r="C292" s="1" t="s">
        <v>70</v>
      </c>
      <c r="D292" s="1" t="s">
        <v>60</v>
      </c>
      <c r="E292" s="3">
        <v>250</v>
      </c>
      <c r="F292" s="3">
        <v>250</v>
      </c>
      <c r="G292" s="2" t="s">
        <v>16</v>
      </c>
    </row>
    <row r="293" spans="1:7">
      <c r="A293" s="1" t="s">
        <v>411</v>
      </c>
      <c r="B293" s="2" t="s">
        <v>412</v>
      </c>
      <c r="C293" s="1" t="s">
        <v>70</v>
      </c>
      <c r="D293" s="1" t="s">
        <v>60</v>
      </c>
      <c r="E293" s="3">
        <v>329.22</v>
      </c>
      <c r="F293" s="3">
        <v>329.22</v>
      </c>
      <c r="G293" s="2" t="s">
        <v>16</v>
      </c>
    </row>
    <row r="294" spans="1:7">
      <c r="A294" s="1" t="s">
        <v>413</v>
      </c>
      <c r="B294" s="2" t="s">
        <v>414</v>
      </c>
      <c r="C294" s="1" t="s">
        <v>56</v>
      </c>
      <c r="D294" s="1" t="s">
        <v>70</v>
      </c>
      <c r="E294" s="3">
        <v>1051.93</v>
      </c>
      <c r="F294" s="3">
        <v>1051.93</v>
      </c>
      <c r="G294" s="2" t="s">
        <v>76</v>
      </c>
    </row>
    <row r="295" spans="1:7">
      <c r="A295" s="1" t="s">
        <v>415</v>
      </c>
      <c r="B295" s="2" t="s">
        <v>416</v>
      </c>
      <c r="C295" s="1" t="s">
        <v>39</v>
      </c>
      <c r="D295" s="1" t="s">
        <v>70</v>
      </c>
      <c r="E295" s="3">
        <v>45</v>
      </c>
      <c r="F295" s="3">
        <v>45</v>
      </c>
      <c r="G295" s="2" t="s">
        <v>76</v>
      </c>
    </row>
    <row r="296" spans="1:7">
      <c r="A296" s="1" t="s">
        <v>417</v>
      </c>
      <c r="B296" s="2" t="s">
        <v>418</v>
      </c>
      <c r="C296" s="1" t="s">
        <v>51</v>
      </c>
      <c r="D296" s="1" t="s">
        <v>70</v>
      </c>
      <c r="E296" s="3">
        <v>546.66</v>
      </c>
      <c r="F296" s="3">
        <v>546.66</v>
      </c>
      <c r="G296" s="2" t="s">
        <v>76</v>
      </c>
    </row>
    <row r="297" spans="1:7">
      <c r="A297" s="1" t="s">
        <v>419</v>
      </c>
      <c r="B297" s="2" t="s">
        <v>420</v>
      </c>
      <c r="C297" s="1" t="s">
        <v>51</v>
      </c>
      <c r="D297" s="1" t="s">
        <v>70</v>
      </c>
      <c r="E297" s="3">
        <v>720</v>
      </c>
      <c r="F297" s="3">
        <v>720</v>
      </c>
      <c r="G297" s="2" t="s">
        <v>76</v>
      </c>
    </row>
    <row r="298" spans="1:7">
      <c r="A298" s="1" t="s">
        <v>421</v>
      </c>
      <c r="B298" s="2" t="s">
        <v>420</v>
      </c>
      <c r="C298" s="1" t="s">
        <v>51</v>
      </c>
      <c r="D298" s="1" t="s">
        <v>70</v>
      </c>
      <c r="E298" s="3">
        <v>5400</v>
      </c>
      <c r="F298" s="3">
        <v>5400</v>
      </c>
      <c r="G298" s="2" t="s">
        <v>76</v>
      </c>
    </row>
    <row r="299" spans="1:7">
      <c r="A299" s="1" t="s">
        <v>422</v>
      </c>
      <c r="B299" s="2" t="s">
        <v>75</v>
      </c>
      <c r="C299" s="1" t="s">
        <v>56</v>
      </c>
      <c r="D299" s="1" t="s">
        <v>70</v>
      </c>
      <c r="E299" s="3">
        <v>664.78</v>
      </c>
      <c r="F299" s="3">
        <v>664.78</v>
      </c>
      <c r="G299" s="2" t="s">
        <v>76</v>
      </c>
    </row>
    <row r="300" spans="1:7">
      <c r="A300" s="1" t="s">
        <v>423</v>
      </c>
      <c r="B300" s="2" t="s">
        <v>424</v>
      </c>
      <c r="C300" s="1" t="s">
        <v>51</v>
      </c>
      <c r="D300" s="1" t="s">
        <v>70</v>
      </c>
      <c r="E300" s="3">
        <v>222.45</v>
      </c>
      <c r="F300" s="3">
        <v>222.45</v>
      </c>
      <c r="G300" s="2" t="s">
        <v>76</v>
      </c>
    </row>
    <row r="301" spans="1:7">
      <c r="A301" s="1" t="s">
        <v>425</v>
      </c>
      <c r="B301" s="2" t="s">
        <v>426</v>
      </c>
      <c r="C301" s="1" t="s">
        <v>56</v>
      </c>
      <c r="D301" s="1" t="s">
        <v>70</v>
      </c>
      <c r="E301" s="3">
        <v>94301.28</v>
      </c>
      <c r="F301" s="3">
        <v>94301.28</v>
      </c>
      <c r="G301" s="2" t="s">
        <v>76</v>
      </c>
    </row>
    <row r="302" spans="1:7">
      <c r="A302" s="1" t="s">
        <v>427</v>
      </c>
      <c r="B302" s="2" t="s">
        <v>428</v>
      </c>
      <c r="C302" s="1" t="s">
        <v>81</v>
      </c>
      <c r="D302" s="1" t="s">
        <v>70</v>
      </c>
      <c r="E302" s="3">
        <v>250</v>
      </c>
      <c r="F302" s="3">
        <v>250</v>
      </c>
      <c r="G302" s="2" t="s">
        <v>172</v>
      </c>
    </row>
    <row r="303" spans="1:7">
      <c r="A303" s="1" t="s">
        <v>429</v>
      </c>
      <c r="B303" s="2" t="s">
        <v>201</v>
      </c>
      <c r="C303" s="1" t="s">
        <v>202</v>
      </c>
      <c r="D303" s="1" t="s">
        <v>70</v>
      </c>
      <c r="E303" s="3">
        <v>-83.89</v>
      </c>
      <c r="F303" s="3">
        <v>-83.89</v>
      </c>
      <c r="G303" s="2" t="s">
        <v>172</v>
      </c>
    </row>
    <row r="304" spans="1:7">
      <c r="A304" s="1" t="s">
        <v>430</v>
      </c>
      <c r="B304" s="2" t="s">
        <v>201</v>
      </c>
      <c r="C304" s="1" t="s">
        <v>202</v>
      </c>
      <c r="D304" s="1" t="s">
        <v>70</v>
      </c>
      <c r="E304" s="3">
        <v>-74.290000000000006</v>
      </c>
      <c r="F304" s="3">
        <v>-74.290000000000006</v>
      </c>
      <c r="G304" s="2" t="s">
        <v>172</v>
      </c>
    </row>
    <row r="305" spans="1:7">
      <c r="A305" s="1" t="s">
        <v>413</v>
      </c>
      <c r="B305" s="2" t="s">
        <v>431</v>
      </c>
      <c r="C305" s="1" t="s">
        <v>84</v>
      </c>
      <c r="D305" s="1" t="s">
        <v>70</v>
      </c>
      <c r="E305" s="3">
        <v>199.87</v>
      </c>
      <c r="F305" s="3">
        <v>199.87</v>
      </c>
      <c r="G305" s="2" t="s">
        <v>76</v>
      </c>
    </row>
    <row r="306" spans="1:7">
      <c r="A306" s="1" t="s">
        <v>417</v>
      </c>
      <c r="B306" s="2" t="s">
        <v>432</v>
      </c>
      <c r="C306" s="1" t="s">
        <v>84</v>
      </c>
      <c r="D306" s="1" t="s">
        <v>70</v>
      </c>
      <c r="E306" s="3">
        <v>103.86</v>
      </c>
      <c r="F306" s="3">
        <v>103.86</v>
      </c>
      <c r="G306" s="2" t="s">
        <v>76</v>
      </c>
    </row>
    <row r="307" spans="1:7">
      <c r="A307" s="1" t="s">
        <v>419</v>
      </c>
      <c r="B307" s="2" t="s">
        <v>433</v>
      </c>
      <c r="C307" s="1" t="s">
        <v>84</v>
      </c>
      <c r="D307" s="1" t="s">
        <v>70</v>
      </c>
      <c r="E307" s="3">
        <v>136.80000000000001</v>
      </c>
      <c r="F307" s="3">
        <v>136.80000000000001</v>
      </c>
      <c r="G307" s="2" t="s">
        <v>76</v>
      </c>
    </row>
    <row r="308" spans="1:7">
      <c r="A308" s="1" t="s">
        <v>421</v>
      </c>
      <c r="B308" s="2" t="s">
        <v>433</v>
      </c>
      <c r="C308" s="1" t="s">
        <v>84</v>
      </c>
      <c r="D308" s="1" t="s">
        <v>70</v>
      </c>
      <c r="E308" s="3">
        <v>1026</v>
      </c>
      <c r="F308" s="3">
        <v>1026</v>
      </c>
      <c r="G308" s="2" t="s">
        <v>76</v>
      </c>
    </row>
    <row r="309" spans="1:7">
      <c r="A309" s="1" t="s">
        <v>422</v>
      </c>
      <c r="B309" s="2" t="s">
        <v>83</v>
      </c>
      <c r="C309" s="1" t="s">
        <v>84</v>
      </c>
      <c r="D309" s="1" t="s">
        <v>70</v>
      </c>
      <c r="E309" s="3">
        <v>126.31</v>
      </c>
      <c r="F309" s="3">
        <v>126.31</v>
      </c>
      <c r="G309" s="2" t="s">
        <v>76</v>
      </c>
    </row>
    <row r="310" spans="1:7">
      <c r="A310" s="1" t="s">
        <v>423</v>
      </c>
      <c r="B310" s="2" t="s">
        <v>434</v>
      </c>
      <c r="C310" s="1" t="s">
        <v>84</v>
      </c>
      <c r="D310" s="1" t="s">
        <v>70</v>
      </c>
      <c r="E310" s="3">
        <v>52.57</v>
      </c>
      <c r="F310" s="3">
        <v>52.57</v>
      </c>
      <c r="G310" s="2" t="s">
        <v>76</v>
      </c>
    </row>
    <row r="311" spans="1:7">
      <c r="A311" s="1" t="s">
        <v>425</v>
      </c>
      <c r="B311" s="2" t="s">
        <v>435</v>
      </c>
      <c r="C311" s="1" t="s">
        <v>84</v>
      </c>
      <c r="D311" s="1" t="s">
        <v>70</v>
      </c>
      <c r="E311" s="3">
        <v>17918.650000000001</v>
      </c>
      <c r="F311" s="3">
        <v>17918.650000000001</v>
      </c>
      <c r="G311" s="2" t="s">
        <v>76</v>
      </c>
    </row>
    <row r="312" spans="1:7">
      <c r="A312" s="1" t="s">
        <v>429</v>
      </c>
      <c r="B312" s="2" t="s">
        <v>206</v>
      </c>
      <c r="C312" s="1" t="s">
        <v>84</v>
      </c>
      <c r="D312" s="1" t="s">
        <v>70</v>
      </c>
      <c r="E312" s="3">
        <v>-15.94</v>
      </c>
      <c r="F312" s="3">
        <v>-15.94</v>
      </c>
      <c r="G312" s="2" t="s">
        <v>172</v>
      </c>
    </row>
    <row r="313" spans="1:7">
      <c r="A313" s="1" t="s">
        <v>430</v>
      </c>
      <c r="B313" s="2" t="s">
        <v>206</v>
      </c>
      <c r="C313" s="1" t="s">
        <v>84</v>
      </c>
      <c r="D313" s="1" t="s">
        <v>70</v>
      </c>
      <c r="E313" s="3">
        <v>-14.12</v>
      </c>
      <c r="F313" s="3">
        <v>-14.12</v>
      </c>
      <c r="G313" s="2" t="s">
        <v>172</v>
      </c>
    </row>
    <row r="314" spans="1:7">
      <c r="A314" s="1" t="s">
        <v>423</v>
      </c>
      <c r="B314" s="2" t="s">
        <v>424</v>
      </c>
      <c r="C314" s="1" t="s">
        <v>43</v>
      </c>
      <c r="D314" s="1" t="s">
        <v>70</v>
      </c>
      <c r="E314" s="3">
        <v>54.2</v>
      </c>
      <c r="F314" s="3">
        <v>54.2</v>
      </c>
      <c r="G314" s="2" t="s">
        <v>76</v>
      </c>
    </row>
    <row r="315" spans="1:7">
      <c r="A315" s="1" t="s">
        <v>7</v>
      </c>
      <c r="B315" s="2" t="s">
        <v>436</v>
      </c>
      <c r="C315" s="1" t="s">
        <v>437</v>
      </c>
      <c r="D315" s="1" t="s">
        <v>387</v>
      </c>
      <c r="E315" s="3">
        <v>1073</v>
      </c>
      <c r="F315" s="3">
        <v>1073</v>
      </c>
      <c r="G315" s="2" t="s">
        <v>438</v>
      </c>
    </row>
    <row r="316" spans="1:7">
      <c r="A316" s="1" t="s">
        <v>7</v>
      </c>
      <c r="B316" s="2" t="s">
        <v>436</v>
      </c>
      <c r="C316" s="1" t="s">
        <v>437</v>
      </c>
      <c r="D316" s="1" t="s">
        <v>439</v>
      </c>
      <c r="E316" s="3">
        <v>2</v>
      </c>
      <c r="F316" s="3">
        <v>2</v>
      </c>
      <c r="G316" s="2" t="s">
        <v>438</v>
      </c>
    </row>
    <row r="317" spans="1:7">
      <c r="A317" s="1" t="s">
        <v>7</v>
      </c>
      <c r="B317" s="2" t="s">
        <v>436</v>
      </c>
      <c r="C317" s="1" t="s">
        <v>440</v>
      </c>
      <c r="D317" s="1" t="s">
        <v>387</v>
      </c>
      <c r="E317" s="3">
        <v>2628</v>
      </c>
      <c r="F317" s="3">
        <v>2628</v>
      </c>
      <c r="G317" s="2" t="s">
        <v>441</v>
      </c>
    </row>
    <row r="318" spans="1:7">
      <c r="A318" s="1" t="s">
        <v>7</v>
      </c>
      <c r="B318" s="2" t="s">
        <v>436</v>
      </c>
      <c r="C318" s="1" t="s">
        <v>437</v>
      </c>
      <c r="D318" s="1" t="s">
        <v>387</v>
      </c>
      <c r="E318" s="3">
        <v>2878</v>
      </c>
      <c r="F318" s="3">
        <v>2878</v>
      </c>
      <c r="G318" s="2" t="s">
        <v>441</v>
      </c>
    </row>
    <row r="319" spans="1:7">
      <c r="A319" s="1" t="s">
        <v>7</v>
      </c>
      <c r="B319" s="2" t="s">
        <v>436</v>
      </c>
      <c r="C319" s="1" t="s">
        <v>437</v>
      </c>
      <c r="D319" s="1" t="s">
        <v>60</v>
      </c>
      <c r="E319" s="3">
        <v>10895</v>
      </c>
      <c r="F319" s="3">
        <v>10895</v>
      </c>
      <c r="G319" s="2" t="s">
        <v>131</v>
      </c>
    </row>
    <row r="320" spans="1:7">
      <c r="A320" s="1" t="s">
        <v>7</v>
      </c>
      <c r="B320" s="2" t="s">
        <v>436</v>
      </c>
      <c r="C320" s="1" t="s">
        <v>440</v>
      </c>
      <c r="D320" s="1" t="s">
        <v>60</v>
      </c>
      <c r="E320" s="3">
        <v>428</v>
      </c>
      <c r="F320" s="3">
        <v>428</v>
      </c>
      <c r="G320" s="2" t="s">
        <v>131</v>
      </c>
    </row>
    <row r="321" spans="1:7">
      <c r="A321" s="1" t="s">
        <v>7</v>
      </c>
      <c r="B321" s="2" t="s">
        <v>436</v>
      </c>
      <c r="C321" s="1" t="s">
        <v>437</v>
      </c>
      <c r="D321" s="1" t="s">
        <v>387</v>
      </c>
      <c r="E321" s="3">
        <v>2865</v>
      </c>
      <c r="F321" s="3">
        <v>2865</v>
      </c>
      <c r="G321" s="2" t="s">
        <v>131</v>
      </c>
    </row>
    <row r="322" spans="1:7">
      <c r="A322" s="1" t="s">
        <v>7</v>
      </c>
      <c r="B322" s="2" t="s">
        <v>436</v>
      </c>
      <c r="C322" s="1" t="s">
        <v>437</v>
      </c>
      <c r="D322" s="1" t="s">
        <v>60</v>
      </c>
      <c r="E322" s="3">
        <v>4170</v>
      </c>
      <c r="F322" s="3">
        <v>4170</v>
      </c>
      <c r="G322" s="2" t="s">
        <v>438</v>
      </c>
    </row>
    <row r="323" spans="1:7">
      <c r="A323" s="1" t="s">
        <v>7</v>
      </c>
      <c r="B323" s="2" t="s">
        <v>436</v>
      </c>
      <c r="C323" s="1" t="s">
        <v>437</v>
      </c>
      <c r="D323" s="1" t="s">
        <v>387</v>
      </c>
      <c r="E323" s="3">
        <v>35383</v>
      </c>
      <c r="F323" s="3">
        <v>35383</v>
      </c>
      <c r="G323" s="2" t="s">
        <v>442</v>
      </c>
    </row>
    <row r="324" spans="1:7">
      <c r="A324" s="1" t="s">
        <v>7</v>
      </c>
      <c r="B324" s="2" t="s">
        <v>436</v>
      </c>
      <c r="C324" s="1" t="s">
        <v>437</v>
      </c>
      <c r="D324" s="1" t="s">
        <v>60</v>
      </c>
      <c r="E324" s="3">
        <v>33223</v>
      </c>
      <c r="F324" s="3">
        <v>33223</v>
      </c>
      <c r="G324" s="2" t="s">
        <v>442</v>
      </c>
    </row>
    <row r="325" spans="1:7">
      <c r="A325" s="1" t="s">
        <v>7</v>
      </c>
      <c r="B325" s="2" t="s">
        <v>436</v>
      </c>
      <c r="C325" s="1" t="s">
        <v>440</v>
      </c>
      <c r="D325" s="1" t="s">
        <v>60</v>
      </c>
      <c r="E325" s="3">
        <v>141</v>
      </c>
      <c r="F325" s="3">
        <v>141</v>
      </c>
      <c r="G325" s="2" t="s">
        <v>442</v>
      </c>
    </row>
    <row r="326" spans="1:7">
      <c r="A326" s="1" t="s">
        <v>7</v>
      </c>
      <c r="B326" s="2" t="s">
        <v>436</v>
      </c>
      <c r="C326" s="1" t="s">
        <v>437</v>
      </c>
      <c r="D326" s="1" t="s">
        <v>60</v>
      </c>
      <c r="E326" s="3">
        <v>1781</v>
      </c>
      <c r="F326" s="3">
        <v>1781</v>
      </c>
      <c r="G326" s="2" t="s">
        <v>47</v>
      </c>
    </row>
    <row r="327" spans="1:7">
      <c r="A327" s="1" t="s">
        <v>7</v>
      </c>
      <c r="B327" s="2" t="s">
        <v>436</v>
      </c>
      <c r="C327" s="1" t="s">
        <v>437</v>
      </c>
      <c r="D327" s="1" t="s">
        <v>387</v>
      </c>
      <c r="E327" s="3">
        <v>3994</v>
      </c>
      <c r="F327" s="3">
        <v>3994</v>
      </c>
      <c r="G327" s="2" t="s">
        <v>47</v>
      </c>
    </row>
    <row r="328" spans="1:7">
      <c r="A328" s="1" t="s">
        <v>7</v>
      </c>
      <c r="B328" s="2" t="s">
        <v>436</v>
      </c>
      <c r="C328" s="1" t="s">
        <v>437</v>
      </c>
      <c r="D328" s="1" t="s">
        <v>60</v>
      </c>
      <c r="E328" s="3">
        <v>20174</v>
      </c>
      <c r="F328" s="3">
        <v>20174</v>
      </c>
      <c r="G328" s="2" t="s">
        <v>443</v>
      </c>
    </row>
    <row r="329" spans="1:7">
      <c r="A329" s="1" t="s">
        <v>7</v>
      </c>
      <c r="B329" s="2" t="s">
        <v>436</v>
      </c>
      <c r="C329" s="1" t="s">
        <v>437</v>
      </c>
      <c r="D329" s="1" t="s">
        <v>439</v>
      </c>
      <c r="E329" s="3">
        <v>2</v>
      </c>
      <c r="F329" s="3">
        <v>2</v>
      </c>
      <c r="G329" s="2" t="s">
        <v>443</v>
      </c>
    </row>
    <row r="330" spans="1:7">
      <c r="A330" s="1" t="s">
        <v>7</v>
      </c>
      <c r="B330" s="2" t="s">
        <v>436</v>
      </c>
      <c r="C330" s="1" t="s">
        <v>437</v>
      </c>
      <c r="D330" s="1" t="s">
        <v>387</v>
      </c>
      <c r="E330" s="3">
        <v>1053</v>
      </c>
      <c r="F330" s="3">
        <v>1053</v>
      </c>
      <c r="G330" s="2" t="s">
        <v>443</v>
      </c>
    </row>
    <row r="331" spans="1:7">
      <c r="A331" s="1" t="s">
        <v>7</v>
      </c>
      <c r="B331" s="2" t="s">
        <v>436</v>
      </c>
      <c r="C331" s="1" t="s">
        <v>437</v>
      </c>
      <c r="D331" s="1" t="s">
        <v>60</v>
      </c>
      <c r="E331" s="3">
        <v>7537</v>
      </c>
      <c r="F331" s="3">
        <v>7537</v>
      </c>
      <c r="G331" s="2" t="s">
        <v>214</v>
      </c>
    </row>
    <row r="332" spans="1:7">
      <c r="A332" s="1" t="s">
        <v>7</v>
      </c>
      <c r="B332" s="2" t="s">
        <v>436</v>
      </c>
      <c r="C332" s="1" t="s">
        <v>437</v>
      </c>
      <c r="D332" s="1" t="s">
        <v>387</v>
      </c>
      <c r="E332" s="3">
        <v>6324</v>
      </c>
      <c r="F332" s="3">
        <v>6324</v>
      </c>
      <c r="G332" s="2" t="s">
        <v>444</v>
      </c>
    </row>
    <row r="333" spans="1:7">
      <c r="A333" s="1" t="s">
        <v>7</v>
      </c>
      <c r="B333" s="2" t="s">
        <v>436</v>
      </c>
      <c r="C333" s="1" t="s">
        <v>437</v>
      </c>
      <c r="D333" s="1" t="s">
        <v>387</v>
      </c>
      <c r="E333" s="3">
        <v>14705</v>
      </c>
      <c r="F333" s="3">
        <v>14705</v>
      </c>
      <c r="G333" s="2" t="s">
        <v>214</v>
      </c>
    </row>
    <row r="334" spans="1:7">
      <c r="A334" s="1" t="s">
        <v>445</v>
      </c>
      <c r="B334" s="2" t="s">
        <v>446</v>
      </c>
      <c r="C334" s="1" t="s">
        <v>55</v>
      </c>
      <c r="D334" s="1" t="s">
        <v>56</v>
      </c>
      <c r="E334" s="3">
        <v>19.649999999999999</v>
      </c>
      <c r="F334" s="3">
        <v>19.649999999999999</v>
      </c>
      <c r="G334" s="2" t="s">
        <v>447</v>
      </c>
    </row>
    <row r="335" spans="1:7">
      <c r="A335" s="1" t="s">
        <v>448</v>
      </c>
      <c r="B335" s="2" t="s">
        <v>183</v>
      </c>
      <c r="C335" s="1" t="s">
        <v>55</v>
      </c>
      <c r="D335" s="1" t="s">
        <v>56</v>
      </c>
      <c r="E335" s="3">
        <v>17.03</v>
      </c>
      <c r="F335" s="3">
        <v>17.03</v>
      </c>
      <c r="G335" s="2" t="s">
        <v>184</v>
      </c>
    </row>
    <row r="336" spans="1:7">
      <c r="A336" s="1" t="s">
        <v>449</v>
      </c>
      <c r="B336" s="2" t="s">
        <v>313</v>
      </c>
      <c r="C336" s="1" t="s">
        <v>55</v>
      </c>
      <c r="D336" s="1" t="s">
        <v>56</v>
      </c>
      <c r="E336" s="3">
        <v>26.2</v>
      </c>
      <c r="F336" s="3">
        <v>26.2</v>
      </c>
      <c r="G336" s="2" t="s">
        <v>314</v>
      </c>
    </row>
    <row r="337" spans="1:7">
      <c r="A337" s="1" t="s">
        <v>450</v>
      </c>
      <c r="B337" s="2" t="s">
        <v>144</v>
      </c>
      <c r="C337" s="1" t="s">
        <v>55</v>
      </c>
      <c r="D337" s="1" t="s">
        <v>56</v>
      </c>
      <c r="E337" s="3">
        <v>15.72</v>
      </c>
      <c r="F337" s="3">
        <v>15.72</v>
      </c>
      <c r="G337" s="2" t="s">
        <v>145</v>
      </c>
    </row>
    <row r="338" spans="1:7">
      <c r="A338" s="1" t="s">
        <v>451</v>
      </c>
      <c r="B338" s="2" t="s">
        <v>452</v>
      </c>
      <c r="C338" s="1" t="s">
        <v>50</v>
      </c>
      <c r="D338" s="1" t="s">
        <v>51</v>
      </c>
      <c r="E338" s="3">
        <v>397.4</v>
      </c>
      <c r="F338" s="3">
        <v>397.4</v>
      </c>
      <c r="G338" s="2" t="s">
        <v>453</v>
      </c>
    </row>
    <row r="339" spans="1:7">
      <c r="A339" s="1" t="s">
        <v>454</v>
      </c>
      <c r="B339" s="2" t="s">
        <v>455</v>
      </c>
      <c r="C339" s="1" t="s">
        <v>55</v>
      </c>
      <c r="D339" s="1" t="s">
        <v>56</v>
      </c>
      <c r="E339" s="3">
        <v>9.24</v>
      </c>
      <c r="F339" s="3">
        <v>9.24</v>
      </c>
      <c r="G339" s="2" t="s">
        <v>87</v>
      </c>
    </row>
    <row r="340" spans="1:7">
      <c r="A340" s="1" t="s">
        <v>456</v>
      </c>
      <c r="B340" s="2" t="s">
        <v>317</v>
      </c>
      <c r="C340" s="1" t="s">
        <v>50</v>
      </c>
      <c r="D340" s="1" t="s">
        <v>51</v>
      </c>
      <c r="E340" s="3">
        <v>28.91</v>
      </c>
      <c r="F340" s="3">
        <v>28.91</v>
      </c>
      <c r="G340" s="2" t="s">
        <v>318</v>
      </c>
    </row>
    <row r="341" spans="1:7">
      <c r="A341" s="1" t="s">
        <v>457</v>
      </c>
      <c r="B341" s="2" t="s">
        <v>37</v>
      </c>
      <c r="C341" s="1" t="s">
        <v>38</v>
      </c>
      <c r="D341" s="1" t="s">
        <v>39</v>
      </c>
      <c r="E341" s="3">
        <v>86.54</v>
      </c>
      <c r="F341" s="3">
        <v>86.54</v>
      </c>
      <c r="G341" s="2" t="s">
        <v>40</v>
      </c>
    </row>
    <row r="342" spans="1:7">
      <c r="A342" s="1" t="s">
        <v>458</v>
      </c>
      <c r="B342" s="2" t="s">
        <v>37</v>
      </c>
      <c r="C342" s="1" t="s">
        <v>38</v>
      </c>
      <c r="D342" s="1" t="s">
        <v>39</v>
      </c>
      <c r="E342" s="3">
        <v>10.08</v>
      </c>
      <c r="F342" s="3">
        <v>10.08</v>
      </c>
      <c r="G342" s="2" t="s">
        <v>40</v>
      </c>
    </row>
    <row r="343" spans="1:7">
      <c r="A343" s="1" t="s">
        <v>450</v>
      </c>
      <c r="B343" s="2" t="s">
        <v>144</v>
      </c>
      <c r="C343" s="1" t="s">
        <v>38</v>
      </c>
      <c r="D343" s="1" t="s">
        <v>43</v>
      </c>
      <c r="E343" s="3">
        <v>31</v>
      </c>
      <c r="F343" s="3">
        <v>31</v>
      </c>
      <c r="G343" s="2" t="s">
        <v>145</v>
      </c>
    </row>
    <row r="344" spans="1:7">
      <c r="A344" s="1" t="s">
        <v>454</v>
      </c>
      <c r="B344" s="2" t="s">
        <v>455</v>
      </c>
      <c r="C344" s="1" t="s">
        <v>38</v>
      </c>
      <c r="D344" s="1" t="s">
        <v>43</v>
      </c>
      <c r="E344" s="3">
        <v>55.54</v>
      </c>
      <c r="F344" s="3">
        <v>55.54</v>
      </c>
      <c r="G344" s="2" t="s">
        <v>87</v>
      </c>
    </row>
    <row r="345" spans="1:7">
      <c r="A345" s="1" t="s">
        <v>456</v>
      </c>
      <c r="B345" s="2" t="s">
        <v>317</v>
      </c>
      <c r="C345" s="1" t="s">
        <v>55</v>
      </c>
      <c r="D345" s="1" t="s">
        <v>56</v>
      </c>
      <c r="E345" s="3">
        <v>261.49</v>
      </c>
      <c r="F345" s="3">
        <v>261.49</v>
      </c>
      <c r="G345" s="2" t="s">
        <v>318</v>
      </c>
    </row>
    <row r="346" spans="1:7">
      <c r="A346" s="1" t="s">
        <v>454</v>
      </c>
      <c r="B346" s="2" t="s">
        <v>455</v>
      </c>
      <c r="C346" s="1" t="s">
        <v>50</v>
      </c>
      <c r="D346" s="1" t="s">
        <v>51</v>
      </c>
      <c r="E346" s="3">
        <v>320.3</v>
      </c>
      <c r="F346" s="3">
        <v>320.3</v>
      </c>
      <c r="G346" s="2" t="s">
        <v>87</v>
      </c>
    </row>
    <row r="347" spans="1:7">
      <c r="A347" s="1" t="s">
        <v>459</v>
      </c>
      <c r="B347" s="2" t="s">
        <v>153</v>
      </c>
      <c r="C347" s="1" t="s">
        <v>60</v>
      </c>
      <c r="D347" s="1" t="s">
        <v>162</v>
      </c>
      <c r="E347" s="3">
        <v>4744.54</v>
      </c>
      <c r="F347" s="3">
        <v>4744.54</v>
      </c>
      <c r="G347" s="2" t="s">
        <v>16</v>
      </c>
    </row>
    <row r="348" spans="1:7">
      <c r="A348" s="1" t="s">
        <v>459</v>
      </c>
      <c r="B348" s="2" t="s">
        <v>153</v>
      </c>
      <c r="C348" s="1" t="s">
        <v>60</v>
      </c>
      <c r="D348" s="1" t="s">
        <v>92</v>
      </c>
      <c r="E348" s="3">
        <v>901.46</v>
      </c>
      <c r="F348" s="3">
        <v>901.46</v>
      </c>
      <c r="G348" s="2" t="s">
        <v>16</v>
      </c>
    </row>
    <row r="349" spans="1:7">
      <c r="A349" s="1" t="s">
        <v>460</v>
      </c>
      <c r="B349" s="2" t="s">
        <v>153</v>
      </c>
      <c r="C349" s="1" t="s">
        <v>60</v>
      </c>
      <c r="D349" s="1" t="s">
        <v>156</v>
      </c>
      <c r="E349" s="3">
        <v>378.15</v>
      </c>
      <c r="F349" s="3">
        <v>378.15</v>
      </c>
      <c r="G349" s="2" t="s">
        <v>16</v>
      </c>
    </row>
    <row r="350" spans="1:7">
      <c r="A350" s="1" t="s">
        <v>460</v>
      </c>
      <c r="B350" s="2" t="s">
        <v>153</v>
      </c>
      <c r="C350" s="1" t="s">
        <v>60</v>
      </c>
      <c r="D350" s="1" t="s">
        <v>92</v>
      </c>
      <c r="E350" s="3">
        <v>71.849999999999994</v>
      </c>
      <c r="F350" s="3">
        <v>71.849999999999994</v>
      </c>
      <c r="G350" s="2" t="s">
        <v>16</v>
      </c>
    </row>
    <row r="351" spans="1:7">
      <c r="A351" s="1" t="s">
        <v>461</v>
      </c>
      <c r="B351" s="2" t="s">
        <v>270</v>
      </c>
      <c r="C351" s="1" t="s">
        <v>39</v>
      </c>
      <c r="D351" s="1" t="s">
        <v>70</v>
      </c>
      <c r="E351" s="3">
        <v>33.61</v>
      </c>
      <c r="F351" s="3">
        <v>33.61</v>
      </c>
      <c r="G351" s="2" t="s">
        <v>76</v>
      </c>
    </row>
    <row r="352" spans="1:7">
      <c r="A352" s="1" t="s">
        <v>462</v>
      </c>
      <c r="B352" s="2" t="s">
        <v>331</v>
      </c>
      <c r="C352" s="1" t="s">
        <v>39</v>
      </c>
      <c r="D352" s="1" t="s">
        <v>70</v>
      </c>
      <c r="E352" s="3">
        <v>77.3</v>
      </c>
      <c r="F352" s="3">
        <v>77.3</v>
      </c>
      <c r="G352" s="2" t="s">
        <v>76</v>
      </c>
    </row>
    <row r="353" spans="1:7">
      <c r="A353" s="1" t="s">
        <v>463</v>
      </c>
      <c r="B353" s="2" t="s">
        <v>464</v>
      </c>
      <c r="C353" s="1" t="s">
        <v>51</v>
      </c>
      <c r="D353" s="1" t="s">
        <v>70</v>
      </c>
      <c r="E353" s="3">
        <v>4008.39</v>
      </c>
      <c r="F353" s="3">
        <v>4008.39</v>
      </c>
      <c r="G353" s="2" t="s">
        <v>76</v>
      </c>
    </row>
    <row r="354" spans="1:7">
      <c r="A354" s="1" t="s">
        <v>465</v>
      </c>
      <c r="B354" s="2" t="s">
        <v>464</v>
      </c>
      <c r="C354" s="1" t="s">
        <v>51</v>
      </c>
      <c r="D354" s="1" t="s">
        <v>70</v>
      </c>
      <c r="E354" s="3">
        <v>4008.39</v>
      </c>
      <c r="F354" s="3">
        <v>4008.39</v>
      </c>
      <c r="G354" s="2" t="s">
        <v>76</v>
      </c>
    </row>
    <row r="355" spans="1:7">
      <c r="A355" s="1" t="s">
        <v>466</v>
      </c>
      <c r="B355" s="2" t="s">
        <v>464</v>
      </c>
      <c r="C355" s="1" t="s">
        <v>51</v>
      </c>
      <c r="D355" s="1" t="s">
        <v>70</v>
      </c>
      <c r="E355" s="3">
        <v>4008.39</v>
      </c>
      <c r="F355" s="3">
        <v>4008.39</v>
      </c>
      <c r="G355" s="2" t="s">
        <v>76</v>
      </c>
    </row>
    <row r="356" spans="1:7">
      <c r="A356" s="1" t="s">
        <v>467</v>
      </c>
      <c r="B356" s="2" t="s">
        <v>464</v>
      </c>
      <c r="C356" s="1" t="s">
        <v>51</v>
      </c>
      <c r="D356" s="1" t="s">
        <v>70</v>
      </c>
      <c r="E356" s="3">
        <v>4008.39</v>
      </c>
      <c r="F356" s="3">
        <v>4008.39</v>
      </c>
      <c r="G356" s="2" t="s">
        <v>76</v>
      </c>
    </row>
    <row r="357" spans="1:7">
      <c r="A357" s="1" t="s">
        <v>468</v>
      </c>
      <c r="B357" s="2" t="s">
        <v>464</v>
      </c>
      <c r="C357" s="1" t="s">
        <v>51</v>
      </c>
      <c r="D357" s="1" t="s">
        <v>70</v>
      </c>
      <c r="E357" s="3">
        <v>2672.26</v>
      </c>
      <c r="F357" s="3">
        <v>2672.26</v>
      </c>
      <c r="G357" s="2" t="s">
        <v>76</v>
      </c>
    </row>
    <row r="358" spans="1:7">
      <c r="A358" s="1" t="s">
        <v>469</v>
      </c>
      <c r="B358" s="2" t="s">
        <v>418</v>
      </c>
      <c r="C358" s="1" t="s">
        <v>51</v>
      </c>
      <c r="D358" s="1" t="s">
        <v>70</v>
      </c>
      <c r="E358" s="3">
        <v>407.82</v>
      </c>
      <c r="F358" s="3">
        <v>407.82</v>
      </c>
      <c r="G358" s="2" t="s">
        <v>76</v>
      </c>
    </row>
    <row r="359" spans="1:7">
      <c r="A359" s="1" t="s">
        <v>470</v>
      </c>
      <c r="B359" s="2" t="s">
        <v>471</v>
      </c>
      <c r="C359" s="1" t="s">
        <v>171</v>
      </c>
      <c r="D359" s="1" t="s">
        <v>70</v>
      </c>
      <c r="E359" s="3">
        <v>21.35</v>
      </c>
      <c r="F359" s="3">
        <v>21.35</v>
      </c>
      <c r="G359" s="2" t="s">
        <v>172</v>
      </c>
    </row>
    <row r="360" spans="1:7">
      <c r="A360" s="1" t="s">
        <v>472</v>
      </c>
      <c r="B360" s="2" t="s">
        <v>201</v>
      </c>
      <c r="C360" s="1" t="s">
        <v>202</v>
      </c>
      <c r="D360" s="1" t="s">
        <v>70</v>
      </c>
      <c r="E360" s="3">
        <v>-5.69</v>
      </c>
      <c r="F360" s="3">
        <v>-5.69</v>
      </c>
      <c r="G360" s="2" t="s">
        <v>172</v>
      </c>
    </row>
    <row r="361" spans="1:7">
      <c r="A361" s="1" t="s">
        <v>473</v>
      </c>
      <c r="B361" s="2" t="s">
        <v>201</v>
      </c>
      <c r="C361" s="1" t="s">
        <v>202</v>
      </c>
      <c r="D361" s="1" t="s">
        <v>70</v>
      </c>
      <c r="E361" s="3">
        <v>-13.28</v>
      </c>
      <c r="F361" s="3">
        <v>-13.28</v>
      </c>
      <c r="G361" s="2" t="s">
        <v>172</v>
      </c>
    </row>
    <row r="362" spans="1:7">
      <c r="A362" s="1" t="s">
        <v>461</v>
      </c>
      <c r="B362" s="2" t="s">
        <v>277</v>
      </c>
      <c r="C362" s="1" t="s">
        <v>84</v>
      </c>
      <c r="D362" s="1" t="s">
        <v>70</v>
      </c>
      <c r="E362" s="3">
        <v>6.39</v>
      </c>
      <c r="F362" s="3">
        <v>6.39</v>
      </c>
      <c r="G362" s="2" t="s">
        <v>76</v>
      </c>
    </row>
    <row r="363" spans="1:7">
      <c r="A363" s="1" t="s">
        <v>462</v>
      </c>
      <c r="B363" s="2" t="s">
        <v>341</v>
      </c>
      <c r="C363" s="1" t="s">
        <v>84</v>
      </c>
      <c r="D363" s="1" t="s">
        <v>70</v>
      </c>
      <c r="E363" s="3">
        <v>14.7</v>
      </c>
      <c r="F363" s="3">
        <v>14.7</v>
      </c>
      <c r="G363" s="2" t="s">
        <v>76</v>
      </c>
    </row>
    <row r="364" spans="1:7">
      <c r="A364" s="1" t="s">
        <v>463</v>
      </c>
      <c r="B364" s="2" t="s">
        <v>240</v>
      </c>
      <c r="C364" s="1" t="s">
        <v>84</v>
      </c>
      <c r="D364" s="1" t="s">
        <v>70</v>
      </c>
      <c r="E364" s="3">
        <v>761.61</v>
      </c>
      <c r="F364" s="3">
        <v>761.61</v>
      </c>
      <c r="G364" s="2" t="s">
        <v>76</v>
      </c>
    </row>
    <row r="365" spans="1:7">
      <c r="A365" s="1" t="s">
        <v>465</v>
      </c>
      <c r="B365" s="2" t="s">
        <v>240</v>
      </c>
      <c r="C365" s="1" t="s">
        <v>84</v>
      </c>
      <c r="D365" s="1" t="s">
        <v>70</v>
      </c>
      <c r="E365" s="3">
        <v>761.61</v>
      </c>
      <c r="F365" s="3">
        <v>761.61</v>
      </c>
      <c r="G365" s="2" t="s">
        <v>76</v>
      </c>
    </row>
    <row r="366" spans="1:7">
      <c r="A366" s="1" t="s">
        <v>466</v>
      </c>
      <c r="B366" s="2" t="s">
        <v>240</v>
      </c>
      <c r="C366" s="1" t="s">
        <v>84</v>
      </c>
      <c r="D366" s="1" t="s">
        <v>70</v>
      </c>
      <c r="E366" s="3">
        <v>761.61</v>
      </c>
      <c r="F366" s="3">
        <v>761.61</v>
      </c>
      <c r="G366" s="2" t="s">
        <v>76</v>
      </c>
    </row>
    <row r="367" spans="1:7">
      <c r="A367" s="1" t="s">
        <v>467</v>
      </c>
      <c r="B367" s="2" t="s">
        <v>240</v>
      </c>
      <c r="C367" s="1" t="s">
        <v>84</v>
      </c>
      <c r="D367" s="1" t="s">
        <v>70</v>
      </c>
      <c r="E367" s="3">
        <v>761.61</v>
      </c>
      <c r="F367" s="3">
        <v>761.61</v>
      </c>
      <c r="G367" s="2" t="s">
        <v>76</v>
      </c>
    </row>
    <row r="368" spans="1:7">
      <c r="A368" s="1" t="s">
        <v>468</v>
      </c>
      <c r="B368" s="2" t="s">
        <v>240</v>
      </c>
      <c r="C368" s="1" t="s">
        <v>84</v>
      </c>
      <c r="D368" s="1" t="s">
        <v>70</v>
      </c>
      <c r="E368" s="3">
        <v>507.73</v>
      </c>
      <c r="F368" s="3">
        <v>507.73</v>
      </c>
      <c r="G368" s="2" t="s">
        <v>76</v>
      </c>
    </row>
    <row r="369" spans="1:7">
      <c r="A369" s="1" t="s">
        <v>469</v>
      </c>
      <c r="B369" s="2" t="s">
        <v>432</v>
      </c>
      <c r="C369" s="1" t="s">
        <v>84</v>
      </c>
      <c r="D369" s="1" t="s">
        <v>70</v>
      </c>
      <c r="E369" s="3">
        <v>77.489999999999995</v>
      </c>
      <c r="F369" s="3">
        <v>77.489999999999995</v>
      </c>
      <c r="G369" s="2" t="s">
        <v>76</v>
      </c>
    </row>
    <row r="370" spans="1:7">
      <c r="A370" s="1" t="s">
        <v>470</v>
      </c>
      <c r="B370" s="2" t="s">
        <v>474</v>
      </c>
      <c r="C370" s="1" t="s">
        <v>84</v>
      </c>
      <c r="D370" s="1" t="s">
        <v>70</v>
      </c>
      <c r="E370" s="3">
        <v>4.0599999999999996</v>
      </c>
      <c r="F370" s="3">
        <v>4.0599999999999996</v>
      </c>
      <c r="G370" s="2" t="s">
        <v>172</v>
      </c>
    </row>
    <row r="371" spans="1:7">
      <c r="A371" s="1" t="s">
        <v>472</v>
      </c>
      <c r="B371" s="2" t="s">
        <v>206</v>
      </c>
      <c r="C371" s="1" t="s">
        <v>84</v>
      </c>
      <c r="D371" s="1" t="s">
        <v>70</v>
      </c>
      <c r="E371" s="3">
        <v>-1.08</v>
      </c>
      <c r="F371" s="3">
        <v>-1.08</v>
      </c>
      <c r="G371" s="2" t="s">
        <v>172</v>
      </c>
    </row>
    <row r="372" spans="1:7">
      <c r="A372" s="1" t="s">
        <v>473</v>
      </c>
      <c r="B372" s="2" t="s">
        <v>206</v>
      </c>
      <c r="C372" s="1" t="s">
        <v>84</v>
      </c>
      <c r="D372" s="1" t="s">
        <v>70</v>
      </c>
      <c r="E372" s="3">
        <v>-2.52</v>
      </c>
      <c r="F372" s="3">
        <v>-2.52</v>
      </c>
      <c r="G372" s="2" t="s">
        <v>172</v>
      </c>
    </row>
    <row r="373" spans="1:7">
      <c r="A373" s="1" t="s">
        <v>475</v>
      </c>
      <c r="B373" s="2" t="s">
        <v>476</v>
      </c>
      <c r="C373" s="1" t="s">
        <v>61</v>
      </c>
      <c r="D373" s="1" t="s">
        <v>90</v>
      </c>
      <c r="E373" s="3">
        <v>288830</v>
      </c>
      <c r="F373" s="3">
        <v>288830</v>
      </c>
      <c r="G373" s="2" t="s">
        <v>16</v>
      </c>
    </row>
    <row r="374" spans="1:7">
      <c r="A374" s="1" t="s">
        <v>477</v>
      </c>
      <c r="B374" s="2" t="s">
        <v>301</v>
      </c>
      <c r="C374" s="1" t="s">
        <v>119</v>
      </c>
      <c r="D374" s="1" t="s">
        <v>14</v>
      </c>
      <c r="E374" s="3">
        <v>96</v>
      </c>
      <c r="F374" s="3">
        <v>96</v>
      </c>
      <c r="G374" s="2" t="s">
        <v>16</v>
      </c>
    </row>
    <row r="375" spans="1:7">
      <c r="A375" s="1" t="s">
        <v>478</v>
      </c>
      <c r="B375" s="2" t="s">
        <v>250</v>
      </c>
      <c r="C375" s="1" t="s">
        <v>14</v>
      </c>
      <c r="D375" s="1" t="s">
        <v>166</v>
      </c>
      <c r="E375" s="3">
        <v>99240</v>
      </c>
      <c r="F375" s="3">
        <v>99240</v>
      </c>
      <c r="G375" s="2" t="s">
        <v>16</v>
      </c>
    </row>
    <row r="376" spans="1:7">
      <c r="A376" s="1" t="s">
        <v>479</v>
      </c>
      <c r="B376" s="2" t="s">
        <v>480</v>
      </c>
      <c r="C376" s="1" t="s">
        <v>38</v>
      </c>
      <c r="D376" s="1" t="s">
        <v>39</v>
      </c>
      <c r="E376" s="3">
        <v>243.24</v>
      </c>
      <c r="F376" s="3">
        <v>243.24</v>
      </c>
      <c r="G376" s="2" t="s">
        <v>481</v>
      </c>
    </row>
    <row r="377" spans="1:7">
      <c r="A377" s="1" t="s">
        <v>482</v>
      </c>
      <c r="B377" s="2" t="s">
        <v>483</v>
      </c>
      <c r="C377" s="1" t="s">
        <v>38</v>
      </c>
      <c r="D377" s="1" t="s">
        <v>39</v>
      </c>
      <c r="E377" s="3">
        <v>121.62</v>
      </c>
      <c r="F377" s="3">
        <v>121.62</v>
      </c>
      <c r="G377" s="2" t="s">
        <v>484</v>
      </c>
    </row>
    <row r="378" spans="1:7">
      <c r="A378" s="1" t="s">
        <v>485</v>
      </c>
      <c r="B378" s="2" t="s">
        <v>153</v>
      </c>
      <c r="C378" s="1" t="s">
        <v>60</v>
      </c>
      <c r="D378" s="1" t="s">
        <v>156</v>
      </c>
      <c r="E378" s="3">
        <v>504.2</v>
      </c>
      <c r="F378" s="3">
        <v>504.2</v>
      </c>
      <c r="G378" s="2" t="s">
        <v>16</v>
      </c>
    </row>
    <row r="379" spans="1:7">
      <c r="A379" s="1" t="s">
        <v>485</v>
      </c>
      <c r="B379" s="2" t="s">
        <v>153</v>
      </c>
      <c r="C379" s="1" t="s">
        <v>60</v>
      </c>
      <c r="D379" s="1" t="s">
        <v>92</v>
      </c>
      <c r="E379" s="3">
        <v>95.8</v>
      </c>
      <c r="F379" s="3">
        <v>95.8</v>
      </c>
      <c r="G379" s="2" t="s">
        <v>16</v>
      </c>
    </row>
    <row r="380" spans="1:7">
      <c r="A380" s="1" t="s">
        <v>486</v>
      </c>
      <c r="B380" s="2" t="s">
        <v>153</v>
      </c>
      <c r="C380" s="1" t="s">
        <v>60</v>
      </c>
      <c r="D380" s="1" t="s">
        <v>162</v>
      </c>
      <c r="E380" s="3">
        <v>5798.32</v>
      </c>
      <c r="F380" s="3">
        <v>5798.32</v>
      </c>
      <c r="G380" s="2" t="s">
        <v>16</v>
      </c>
    </row>
    <row r="381" spans="1:7">
      <c r="A381" s="1" t="s">
        <v>486</v>
      </c>
      <c r="B381" s="2" t="s">
        <v>153</v>
      </c>
      <c r="C381" s="1" t="s">
        <v>60</v>
      </c>
      <c r="D381" s="1" t="s">
        <v>92</v>
      </c>
      <c r="E381" s="3">
        <v>1101.68</v>
      </c>
      <c r="F381" s="3">
        <v>1101.68</v>
      </c>
      <c r="G381" s="2" t="s">
        <v>16</v>
      </c>
    </row>
    <row r="382" spans="1:7">
      <c r="A382" s="1" t="s">
        <v>487</v>
      </c>
      <c r="B382" s="2" t="s">
        <v>153</v>
      </c>
      <c r="C382" s="1" t="s">
        <v>60</v>
      </c>
      <c r="D382" s="1" t="s">
        <v>156</v>
      </c>
      <c r="E382" s="3">
        <v>1197.48</v>
      </c>
      <c r="F382" s="3">
        <v>1197.48</v>
      </c>
      <c r="G382" s="2" t="s">
        <v>16</v>
      </c>
    </row>
    <row r="383" spans="1:7">
      <c r="A383" s="1" t="s">
        <v>487</v>
      </c>
      <c r="B383" s="2" t="s">
        <v>153</v>
      </c>
      <c r="C383" s="1" t="s">
        <v>60</v>
      </c>
      <c r="D383" s="1" t="s">
        <v>92</v>
      </c>
      <c r="E383" s="3">
        <v>227.52</v>
      </c>
      <c r="F383" s="3">
        <v>227.52</v>
      </c>
      <c r="G383" s="2" t="s">
        <v>16</v>
      </c>
    </row>
    <row r="384" spans="1:7">
      <c r="A384" s="1" t="s">
        <v>488</v>
      </c>
      <c r="B384" s="2" t="s">
        <v>69</v>
      </c>
      <c r="C384" s="1" t="s">
        <v>70</v>
      </c>
      <c r="D384" s="1" t="s">
        <v>60</v>
      </c>
      <c r="E384" s="3">
        <v>41.08</v>
      </c>
      <c r="F384" s="3">
        <v>41.08</v>
      </c>
      <c r="G384" s="2" t="s">
        <v>16</v>
      </c>
    </row>
    <row r="385" spans="1:7">
      <c r="A385" s="1" t="s">
        <v>488</v>
      </c>
      <c r="B385" s="2" t="s">
        <v>69</v>
      </c>
      <c r="C385" s="1" t="s">
        <v>70</v>
      </c>
      <c r="D385" s="1" t="s">
        <v>60</v>
      </c>
      <c r="E385" s="3">
        <v>320.58999999999997</v>
      </c>
      <c r="F385" s="3">
        <v>320.58999999999997</v>
      </c>
      <c r="G385" s="2" t="s">
        <v>16</v>
      </c>
    </row>
    <row r="386" spans="1:7">
      <c r="A386" s="1" t="s">
        <v>488</v>
      </c>
      <c r="B386" s="2" t="s">
        <v>69</v>
      </c>
      <c r="C386" s="1" t="s">
        <v>70</v>
      </c>
      <c r="D386" s="1" t="s">
        <v>60</v>
      </c>
      <c r="E386" s="3">
        <v>237.58</v>
      </c>
      <c r="F386" s="3">
        <v>237.58</v>
      </c>
      <c r="G386" s="2" t="s">
        <v>16</v>
      </c>
    </row>
    <row r="387" spans="1:7">
      <c r="A387" s="1" t="s">
        <v>488</v>
      </c>
      <c r="B387" s="2" t="s">
        <v>69</v>
      </c>
      <c r="C387" s="1" t="s">
        <v>70</v>
      </c>
      <c r="D387" s="1" t="s">
        <v>60</v>
      </c>
      <c r="E387" s="3">
        <v>257.55</v>
      </c>
      <c r="F387" s="3">
        <v>257.55</v>
      </c>
      <c r="G387" s="2" t="s">
        <v>16</v>
      </c>
    </row>
    <row r="388" spans="1:7">
      <c r="A388" s="1" t="s">
        <v>489</v>
      </c>
      <c r="B388" s="2" t="s">
        <v>69</v>
      </c>
      <c r="C388" s="1" t="s">
        <v>70</v>
      </c>
      <c r="D388" s="1" t="s">
        <v>60</v>
      </c>
      <c r="E388" s="3">
        <v>118.47</v>
      </c>
      <c r="F388" s="3">
        <v>118.47</v>
      </c>
      <c r="G388" s="2" t="s">
        <v>16</v>
      </c>
    </row>
    <row r="389" spans="1:7">
      <c r="A389" s="1" t="s">
        <v>489</v>
      </c>
      <c r="B389" s="2" t="s">
        <v>69</v>
      </c>
      <c r="C389" s="1" t="s">
        <v>70</v>
      </c>
      <c r="D389" s="1" t="s">
        <v>60</v>
      </c>
      <c r="E389" s="3">
        <v>15.52</v>
      </c>
      <c r="F389" s="3">
        <v>15.52</v>
      </c>
      <c r="G389" s="2" t="s">
        <v>16</v>
      </c>
    </row>
    <row r="390" spans="1:7">
      <c r="A390" s="1" t="s">
        <v>490</v>
      </c>
      <c r="B390" s="2" t="s">
        <v>491</v>
      </c>
      <c r="C390" s="1" t="s">
        <v>70</v>
      </c>
      <c r="D390" s="1" t="s">
        <v>73</v>
      </c>
      <c r="E390" s="3">
        <v>79.98</v>
      </c>
      <c r="F390" s="3">
        <v>79.98</v>
      </c>
      <c r="G390" s="2" t="s">
        <v>16</v>
      </c>
    </row>
    <row r="391" spans="1:7">
      <c r="A391" s="1" t="s">
        <v>492</v>
      </c>
      <c r="B391" s="2" t="s">
        <v>75</v>
      </c>
      <c r="C391" s="1" t="s">
        <v>56</v>
      </c>
      <c r="D391" s="1" t="s">
        <v>70</v>
      </c>
      <c r="E391" s="3">
        <v>720</v>
      </c>
      <c r="F391" s="3">
        <v>720</v>
      </c>
      <c r="G391" s="2" t="s">
        <v>76</v>
      </c>
    </row>
    <row r="392" spans="1:7">
      <c r="A392" s="1" t="s">
        <v>493</v>
      </c>
      <c r="B392" s="2" t="s">
        <v>201</v>
      </c>
      <c r="C392" s="1" t="s">
        <v>202</v>
      </c>
      <c r="D392" s="1" t="s">
        <v>70</v>
      </c>
      <c r="E392" s="3">
        <v>1.26</v>
      </c>
      <c r="F392" s="3">
        <v>1.26</v>
      </c>
      <c r="G392" s="2" t="s">
        <v>172</v>
      </c>
    </row>
    <row r="393" spans="1:7">
      <c r="A393" s="1" t="s">
        <v>494</v>
      </c>
      <c r="B393" s="2" t="s">
        <v>201</v>
      </c>
      <c r="C393" s="1" t="s">
        <v>202</v>
      </c>
      <c r="D393" s="1" t="s">
        <v>70</v>
      </c>
      <c r="E393" s="3">
        <v>0.57999999999999996</v>
      </c>
      <c r="F393" s="3">
        <v>0.57999999999999996</v>
      </c>
      <c r="G393" s="2" t="s">
        <v>172</v>
      </c>
    </row>
    <row r="394" spans="1:7">
      <c r="A394" s="1" t="s">
        <v>495</v>
      </c>
      <c r="B394" s="2" t="s">
        <v>496</v>
      </c>
      <c r="C394" s="1" t="s">
        <v>213</v>
      </c>
      <c r="D394" s="1" t="s">
        <v>70</v>
      </c>
      <c r="E394" s="3">
        <v>438.65</v>
      </c>
      <c r="F394" s="3">
        <v>438.65</v>
      </c>
      <c r="G394" s="2" t="s">
        <v>76</v>
      </c>
    </row>
    <row r="395" spans="1:7">
      <c r="A395" s="1" t="s">
        <v>492</v>
      </c>
      <c r="B395" s="2" t="s">
        <v>83</v>
      </c>
      <c r="C395" s="1" t="s">
        <v>84</v>
      </c>
      <c r="D395" s="1" t="s">
        <v>70</v>
      </c>
      <c r="E395" s="3">
        <v>136.80000000000001</v>
      </c>
      <c r="F395" s="3">
        <v>136.80000000000001</v>
      </c>
      <c r="G395" s="2" t="s">
        <v>76</v>
      </c>
    </row>
    <row r="396" spans="1:7">
      <c r="A396" s="1" t="s">
        <v>493</v>
      </c>
      <c r="B396" s="2" t="s">
        <v>206</v>
      </c>
      <c r="C396" s="1" t="s">
        <v>84</v>
      </c>
      <c r="D396" s="1" t="s">
        <v>70</v>
      </c>
      <c r="E396" s="3">
        <v>0.24</v>
      </c>
      <c r="F396" s="3">
        <v>0.24</v>
      </c>
      <c r="G396" s="2" t="s">
        <v>172</v>
      </c>
    </row>
    <row r="397" spans="1:7">
      <c r="A397" s="1" t="s">
        <v>494</v>
      </c>
      <c r="B397" s="2" t="s">
        <v>206</v>
      </c>
      <c r="C397" s="1" t="s">
        <v>84</v>
      </c>
      <c r="D397" s="1" t="s">
        <v>70</v>
      </c>
      <c r="E397" s="3">
        <v>0.11</v>
      </c>
      <c r="F397" s="3">
        <v>0.11</v>
      </c>
      <c r="G397" s="2" t="s">
        <v>172</v>
      </c>
    </row>
    <row r="398" spans="1:7">
      <c r="A398" s="1" t="s">
        <v>495</v>
      </c>
      <c r="B398" s="2" t="s">
        <v>497</v>
      </c>
      <c r="C398" s="1" t="s">
        <v>84</v>
      </c>
      <c r="D398" s="1" t="s">
        <v>70</v>
      </c>
      <c r="E398" s="3">
        <v>83.34</v>
      </c>
      <c r="F398" s="3">
        <v>83.34</v>
      </c>
      <c r="G398" s="2" t="s">
        <v>76</v>
      </c>
    </row>
    <row r="399" spans="1:7">
      <c r="A399" s="1" t="s">
        <v>498</v>
      </c>
      <c r="B399" s="2" t="s">
        <v>499</v>
      </c>
      <c r="C399" s="1" t="s">
        <v>500</v>
      </c>
      <c r="D399" s="1" t="s">
        <v>27</v>
      </c>
      <c r="E399" s="3">
        <v>300</v>
      </c>
      <c r="F399" s="3">
        <v>300</v>
      </c>
      <c r="G399" s="2" t="s">
        <v>16</v>
      </c>
    </row>
    <row r="400" spans="1:7">
      <c r="A400" s="1" t="s">
        <v>498</v>
      </c>
      <c r="B400" s="2" t="s">
        <v>501</v>
      </c>
      <c r="C400" s="1" t="s">
        <v>27</v>
      </c>
      <c r="D400" s="1" t="s">
        <v>19</v>
      </c>
      <c r="E400" s="3">
        <v>300</v>
      </c>
      <c r="F400" s="3">
        <v>300</v>
      </c>
      <c r="G400" s="2" t="s">
        <v>16</v>
      </c>
    </row>
    <row r="401" spans="1:7">
      <c r="A401" s="1" t="s">
        <v>498</v>
      </c>
      <c r="B401" s="2" t="s">
        <v>501</v>
      </c>
      <c r="C401" s="1" t="s">
        <v>30</v>
      </c>
      <c r="D401" s="1" t="s">
        <v>19</v>
      </c>
      <c r="E401" s="3">
        <v>6.51</v>
      </c>
      <c r="F401" s="3">
        <v>6.51</v>
      </c>
      <c r="G401" s="2" t="s">
        <v>16</v>
      </c>
    </row>
    <row r="402" spans="1:7">
      <c r="A402" s="1" t="s">
        <v>502</v>
      </c>
      <c r="B402" s="2" t="s">
        <v>135</v>
      </c>
      <c r="C402" s="1" t="s">
        <v>55</v>
      </c>
      <c r="D402" s="1" t="s">
        <v>56</v>
      </c>
      <c r="E402" s="3">
        <v>15.72</v>
      </c>
      <c r="F402" s="3">
        <v>15.72</v>
      </c>
      <c r="G402" s="2" t="s">
        <v>136</v>
      </c>
    </row>
    <row r="403" spans="1:7">
      <c r="A403" s="1" t="s">
        <v>503</v>
      </c>
      <c r="B403" s="2" t="s">
        <v>147</v>
      </c>
      <c r="C403" s="1" t="s">
        <v>55</v>
      </c>
      <c r="D403" s="1" t="s">
        <v>56</v>
      </c>
      <c r="E403" s="3">
        <v>10.48</v>
      </c>
      <c r="F403" s="3">
        <v>10.48</v>
      </c>
      <c r="G403" s="2" t="s">
        <v>148</v>
      </c>
    </row>
    <row r="404" spans="1:7">
      <c r="A404" s="1" t="s">
        <v>504</v>
      </c>
      <c r="B404" s="2" t="s">
        <v>141</v>
      </c>
      <c r="C404" s="1" t="s">
        <v>55</v>
      </c>
      <c r="D404" s="1" t="s">
        <v>56</v>
      </c>
      <c r="E404" s="3">
        <v>17.03</v>
      </c>
      <c r="F404" s="3">
        <v>17.03</v>
      </c>
      <c r="G404" s="2" t="s">
        <v>142</v>
      </c>
    </row>
    <row r="405" spans="1:7">
      <c r="A405" s="1" t="s">
        <v>505</v>
      </c>
      <c r="B405" s="2" t="s">
        <v>317</v>
      </c>
      <c r="C405" s="1" t="s">
        <v>55</v>
      </c>
      <c r="D405" s="1" t="s">
        <v>56</v>
      </c>
      <c r="E405" s="3">
        <v>23.58</v>
      </c>
      <c r="F405" s="3">
        <v>23.58</v>
      </c>
      <c r="G405" s="2" t="s">
        <v>318</v>
      </c>
    </row>
    <row r="406" spans="1:7">
      <c r="A406" s="1" t="s">
        <v>506</v>
      </c>
      <c r="B406" s="2" t="s">
        <v>127</v>
      </c>
      <c r="C406" s="1" t="s">
        <v>55</v>
      </c>
      <c r="D406" s="1" t="s">
        <v>56</v>
      </c>
      <c r="E406" s="3">
        <v>17.03</v>
      </c>
      <c r="F406" s="3">
        <v>17.03</v>
      </c>
      <c r="G406" s="2" t="s">
        <v>128</v>
      </c>
    </row>
    <row r="407" spans="1:7">
      <c r="A407" s="1" t="s">
        <v>507</v>
      </c>
      <c r="B407" s="2" t="s">
        <v>183</v>
      </c>
      <c r="C407" s="1" t="s">
        <v>55</v>
      </c>
      <c r="D407" s="1" t="s">
        <v>56</v>
      </c>
      <c r="E407" s="3">
        <v>14.41</v>
      </c>
      <c r="F407" s="3">
        <v>14.41</v>
      </c>
      <c r="G407" s="2" t="s">
        <v>184</v>
      </c>
    </row>
    <row r="408" spans="1:7">
      <c r="A408" s="1" t="s">
        <v>508</v>
      </c>
      <c r="B408" s="2" t="s">
        <v>222</v>
      </c>
      <c r="C408" s="1" t="s">
        <v>50</v>
      </c>
      <c r="D408" s="1" t="s">
        <v>51</v>
      </c>
      <c r="E408" s="3">
        <v>1013.62</v>
      </c>
      <c r="F408" s="3">
        <v>1013.62</v>
      </c>
      <c r="G408" s="2" t="s">
        <v>223</v>
      </c>
    </row>
    <row r="409" spans="1:7">
      <c r="A409" s="1" t="s">
        <v>509</v>
      </c>
      <c r="B409" s="2" t="s">
        <v>46</v>
      </c>
      <c r="C409" s="1" t="s">
        <v>38</v>
      </c>
      <c r="D409" s="1" t="s">
        <v>39</v>
      </c>
      <c r="E409" s="3">
        <v>4.83</v>
      </c>
      <c r="F409" s="3">
        <v>4.83</v>
      </c>
      <c r="G409" s="2" t="s">
        <v>47</v>
      </c>
    </row>
    <row r="410" spans="1:7">
      <c r="A410" s="1" t="s">
        <v>508</v>
      </c>
      <c r="B410" s="2" t="s">
        <v>222</v>
      </c>
      <c r="C410" s="1" t="s">
        <v>55</v>
      </c>
      <c r="D410" s="1" t="s">
        <v>56</v>
      </c>
      <c r="E410" s="3">
        <v>108</v>
      </c>
      <c r="F410" s="3">
        <v>108</v>
      </c>
      <c r="G410" s="2" t="s">
        <v>223</v>
      </c>
    </row>
    <row r="411" spans="1:7">
      <c r="A411" s="1" t="s">
        <v>510</v>
      </c>
      <c r="B411" s="2" t="s">
        <v>153</v>
      </c>
      <c r="C411" s="1" t="s">
        <v>60</v>
      </c>
      <c r="D411" s="1" t="s">
        <v>162</v>
      </c>
      <c r="E411" s="3">
        <v>7815.13</v>
      </c>
      <c r="F411" s="3">
        <v>7815.13</v>
      </c>
      <c r="G411" s="2" t="s">
        <v>16</v>
      </c>
    </row>
    <row r="412" spans="1:7">
      <c r="A412" s="1" t="s">
        <v>510</v>
      </c>
      <c r="B412" s="2" t="s">
        <v>153</v>
      </c>
      <c r="C412" s="1" t="s">
        <v>60</v>
      </c>
      <c r="D412" s="1" t="s">
        <v>92</v>
      </c>
      <c r="E412" s="3">
        <v>1484.87</v>
      </c>
      <c r="F412" s="3">
        <v>1484.87</v>
      </c>
      <c r="G412" s="2" t="s">
        <v>16</v>
      </c>
    </row>
    <row r="413" spans="1:7">
      <c r="A413" s="1" t="s">
        <v>511</v>
      </c>
      <c r="B413" s="2" t="s">
        <v>153</v>
      </c>
      <c r="C413" s="1" t="s">
        <v>60</v>
      </c>
      <c r="D413" s="1" t="s">
        <v>156</v>
      </c>
      <c r="E413" s="3">
        <v>819.33</v>
      </c>
      <c r="F413" s="3">
        <v>819.33</v>
      </c>
      <c r="G413" s="2" t="s">
        <v>16</v>
      </c>
    </row>
    <row r="414" spans="1:7">
      <c r="A414" s="1" t="s">
        <v>511</v>
      </c>
      <c r="B414" s="2" t="s">
        <v>153</v>
      </c>
      <c r="C414" s="1" t="s">
        <v>60</v>
      </c>
      <c r="D414" s="1" t="s">
        <v>92</v>
      </c>
      <c r="E414" s="3">
        <v>155.66999999999999</v>
      </c>
      <c r="F414" s="3">
        <v>155.66999999999999</v>
      </c>
      <c r="G414" s="2" t="s">
        <v>16</v>
      </c>
    </row>
    <row r="415" spans="1:7">
      <c r="A415" s="1" t="s">
        <v>512</v>
      </c>
      <c r="B415" s="2" t="s">
        <v>513</v>
      </c>
      <c r="C415" s="1" t="s">
        <v>70</v>
      </c>
      <c r="D415" s="1" t="s">
        <v>60</v>
      </c>
      <c r="E415" s="3">
        <v>300</v>
      </c>
      <c r="F415" s="3">
        <v>300</v>
      </c>
      <c r="G415" s="2" t="s">
        <v>16</v>
      </c>
    </row>
    <row r="416" spans="1:7">
      <c r="A416" s="1" t="s">
        <v>514</v>
      </c>
      <c r="B416" s="2" t="s">
        <v>158</v>
      </c>
      <c r="C416" s="1" t="s">
        <v>70</v>
      </c>
      <c r="D416" s="1" t="s">
        <v>60</v>
      </c>
      <c r="E416" s="3">
        <v>34.83</v>
      </c>
      <c r="F416" s="3">
        <v>34.83</v>
      </c>
      <c r="G416" s="2" t="s">
        <v>16</v>
      </c>
    </row>
    <row r="417" spans="1:7">
      <c r="A417" s="1" t="s">
        <v>515</v>
      </c>
      <c r="B417" s="2" t="s">
        <v>516</v>
      </c>
      <c r="C417" s="1" t="s">
        <v>70</v>
      </c>
      <c r="D417" s="1" t="s">
        <v>60</v>
      </c>
      <c r="E417" s="3">
        <v>34.83</v>
      </c>
      <c r="F417" s="3">
        <v>34.83</v>
      </c>
      <c r="G417" s="2" t="s">
        <v>16</v>
      </c>
    </row>
    <row r="418" spans="1:7">
      <c r="A418" s="1" t="s">
        <v>517</v>
      </c>
      <c r="B418" s="2" t="s">
        <v>518</v>
      </c>
      <c r="C418" s="1" t="s">
        <v>107</v>
      </c>
      <c r="D418" s="1" t="s">
        <v>70</v>
      </c>
      <c r="E418" s="3">
        <v>29.27</v>
      </c>
      <c r="F418" s="3">
        <v>29.27</v>
      </c>
      <c r="G418" s="2" t="s">
        <v>136</v>
      </c>
    </row>
    <row r="419" spans="1:7">
      <c r="A419" s="1" t="s">
        <v>517</v>
      </c>
      <c r="B419" s="2" t="s">
        <v>519</v>
      </c>
      <c r="C419" s="1" t="s">
        <v>84</v>
      </c>
      <c r="D419" s="1" t="s">
        <v>70</v>
      </c>
      <c r="E419" s="3">
        <v>5.56</v>
      </c>
      <c r="F419" s="3">
        <v>5.56</v>
      </c>
      <c r="G419" s="2" t="s">
        <v>136</v>
      </c>
    </row>
    <row r="420" spans="1:7">
      <c r="A420" s="1" t="s">
        <v>520</v>
      </c>
      <c r="B420" s="2" t="s">
        <v>170</v>
      </c>
      <c r="C420" s="1" t="s">
        <v>107</v>
      </c>
      <c r="D420" s="1" t="s">
        <v>70</v>
      </c>
      <c r="E420" s="3">
        <v>29.27</v>
      </c>
      <c r="F420" s="3">
        <v>29.27</v>
      </c>
      <c r="G420" s="2" t="s">
        <v>521</v>
      </c>
    </row>
    <row r="421" spans="1:7">
      <c r="A421" s="1" t="s">
        <v>522</v>
      </c>
      <c r="B421" s="2" t="s">
        <v>523</v>
      </c>
      <c r="C421" s="1" t="s">
        <v>81</v>
      </c>
      <c r="D421" s="1" t="s">
        <v>70</v>
      </c>
      <c r="E421" s="3">
        <v>300</v>
      </c>
      <c r="F421" s="3">
        <v>300</v>
      </c>
      <c r="G421" s="2" t="s">
        <v>521</v>
      </c>
    </row>
    <row r="422" spans="1:7">
      <c r="A422" s="1" t="s">
        <v>520</v>
      </c>
      <c r="B422" s="2" t="s">
        <v>343</v>
      </c>
      <c r="C422" s="1" t="s">
        <v>84</v>
      </c>
      <c r="D422" s="1" t="s">
        <v>70</v>
      </c>
      <c r="E422" s="3">
        <v>5.56</v>
      </c>
      <c r="F422" s="3">
        <v>5.56</v>
      </c>
      <c r="G422" s="2" t="s">
        <v>521</v>
      </c>
    </row>
    <row r="423" spans="1:7">
      <c r="A423" s="1" t="s">
        <v>524</v>
      </c>
      <c r="B423" s="2" t="s">
        <v>222</v>
      </c>
      <c r="C423" s="1" t="s">
        <v>38</v>
      </c>
      <c r="D423" s="1" t="s">
        <v>39</v>
      </c>
      <c r="E423" s="3">
        <v>5.87</v>
      </c>
      <c r="F423" s="3">
        <v>5.87</v>
      </c>
      <c r="G423" s="2" t="s">
        <v>223</v>
      </c>
    </row>
    <row r="424" spans="1:7">
      <c r="A424" s="1" t="s">
        <v>525</v>
      </c>
      <c r="B424" s="2" t="s">
        <v>313</v>
      </c>
      <c r="C424" s="1" t="s">
        <v>55</v>
      </c>
      <c r="D424" s="1" t="s">
        <v>56</v>
      </c>
      <c r="E424" s="3">
        <v>20.96</v>
      </c>
      <c r="F424" s="3">
        <v>20.96</v>
      </c>
      <c r="G424" s="2" t="s">
        <v>314</v>
      </c>
    </row>
    <row r="425" spans="1:7">
      <c r="A425" s="1" t="s">
        <v>526</v>
      </c>
      <c r="B425" s="2" t="s">
        <v>527</v>
      </c>
      <c r="C425" s="1" t="s">
        <v>73</v>
      </c>
      <c r="D425" s="1" t="s">
        <v>14</v>
      </c>
      <c r="E425" s="3">
        <v>3819.42</v>
      </c>
      <c r="F425" s="3">
        <v>3819.42</v>
      </c>
      <c r="G425" s="2" t="s">
        <v>16</v>
      </c>
    </row>
    <row r="426" spans="1:7">
      <c r="A426" s="1" t="s">
        <v>528</v>
      </c>
      <c r="B426" s="2" t="s">
        <v>529</v>
      </c>
      <c r="C426" s="1" t="s">
        <v>23</v>
      </c>
      <c r="D426" s="1" t="s">
        <v>530</v>
      </c>
      <c r="E426" s="3">
        <v>3800</v>
      </c>
      <c r="F426" s="3">
        <v>3800</v>
      </c>
      <c r="G426" s="2" t="s">
        <v>16</v>
      </c>
    </row>
    <row r="427" spans="1:7">
      <c r="A427" s="1" t="s">
        <v>531</v>
      </c>
      <c r="B427" s="2" t="s">
        <v>362</v>
      </c>
      <c r="C427" s="1" t="s">
        <v>70</v>
      </c>
      <c r="D427" s="1" t="s">
        <v>14</v>
      </c>
      <c r="E427" s="3">
        <v>112469.3</v>
      </c>
      <c r="F427" s="3">
        <v>112469.3</v>
      </c>
      <c r="G427" s="2" t="s">
        <v>16</v>
      </c>
    </row>
    <row r="428" spans="1:7">
      <c r="A428" s="1" t="s">
        <v>532</v>
      </c>
      <c r="B428" s="2" t="s">
        <v>533</v>
      </c>
      <c r="C428" s="1" t="s">
        <v>70</v>
      </c>
      <c r="D428" s="1" t="s">
        <v>14</v>
      </c>
      <c r="E428" s="3">
        <v>501.01</v>
      </c>
      <c r="F428" s="3">
        <v>501.01</v>
      </c>
      <c r="G428" s="2" t="s">
        <v>16</v>
      </c>
    </row>
    <row r="429" spans="1:7">
      <c r="A429" s="1" t="s">
        <v>532</v>
      </c>
      <c r="B429" s="2" t="s">
        <v>533</v>
      </c>
      <c r="C429" s="1" t="s">
        <v>70</v>
      </c>
      <c r="D429" s="1" t="s">
        <v>14</v>
      </c>
      <c r="E429" s="3">
        <v>501.01</v>
      </c>
      <c r="F429" s="3">
        <v>501.01</v>
      </c>
      <c r="G429" s="2" t="s">
        <v>16</v>
      </c>
    </row>
    <row r="430" spans="1:7">
      <c r="A430" s="1" t="s">
        <v>534</v>
      </c>
      <c r="B430" s="2" t="s">
        <v>296</v>
      </c>
      <c r="C430" s="1" t="s">
        <v>27</v>
      </c>
      <c r="D430" s="1" t="s">
        <v>14</v>
      </c>
      <c r="E430" s="3">
        <v>1500</v>
      </c>
      <c r="F430" s="3">
        <v>1500</v>
      </c>
      <c r="G430" s="2" t="s">
        <v>16</v>
      </c>
    </row>
    <row r="431" spans="1:7">
      <c r="A431" s="1" t="s">
        <v>535</v>
      </c>
      <c r="B431" s="2" t="s">
        <v>536</v>
      </c>
      <c r="C431" s="1" t="s">
        <v>70</v>
      </c>
      <c r="D431" s="1" t="s">
        <v>14</v>
      </c>
      <c r="E431" s="3">
        <v>15249.05</v>
      </c>
      <c r="F431" s="3">
        <v>15249.05</v>
      </c>
      <c r="G431" s="2" t="s">
        <v>16</v>
      </c>
    </row>
    <row r="432" spans="1:7">
      <c r="A432" s="1" t="s">
        <v>535</v>
      </c>
      <c r="B432" s="2" t="s">
        <v>536</v>
      </c>
      <c r="C432" s="1" t="s">
        <v>70</v>
      </c>
      <c r="D432" s="1" t="s">
        <v>14</v>
      </c>
      <c r="E432" s="3">
        <v>670</v>
      </c>
      <c r="F432" s="3">
        <v>670</v>
      </c>
      <c r="G432" s="2" t="s">
        <v>16</v>
      </c>
    </row>
    <row r="433" spans="1:7">
      <c r="A433" s="1" t="s">
        <v>535</v>
      </c>
      <c r="B433" s="2" t="s">
        <v>536</v>
      </c>
      <c r="C433" s="1" t="s">
        <v>70</v>
      </c>
      <c r="D433" s="1" t="s">
        <v>14</v>
      </c>
      <c r="E433" s="3">
        <v>4750</v>
      </c>
      <c r="F433" s="3">
        <v>4750</v>
      </c>
      <c r="G433" s="2" t="s">
        <v>16</v>
      </c>
    </row>
    <row r="434" spans="1:7">
      <c r="A434" s="1" t="s">
        <v>535</v>
      </c>
      <c r="B434" s="2" t="s">
        <v>536</v>
      </c>
      <c r="C434" s="1" t="s">
        <v>70</v>
      </c>
      <c r="D434" s="1" t="s">
        <v>14</v>
      </c>
      <c r="E434" s="3">
        <v>479.15</v>
      </c>
      <c r="F434" s="3">
        <v>479.15</v>
      </c>
      <c r="G434" s="2" t="s">
        <v>16</v>
      </c>
    </row>
    <row r="435" spans="1:7">
      <c r="A435" s="1" t="s">
        <v>537</v>
      </c>
      <c r="B435" s="2" t="s">
        <v>538</v>
      </c>
      <c r="C435" s="1" t="s">
        <v>70</v>
      </c>
      <c r="D435" s="1" t="s">
        <v>14</v>
      </c>
      <c r="E435" s="3">
        <v>13685</v>
      </c>
      <c r="F435" s="3">
        <v>13685</v>
      </c>
      <c r="G435" s="2" t="s">
        <v>16</v>
      </c>
    </row>
    <row r="436" spans="1:7">
      <c r="A436" s="1" t="s">
        <v>537</v>
      </c>
      <c r="B436" s="2" t="s">
        <v>538</v>
      </c>
      <c r="C436" s="1" t="s">
        <v>70</v>
      </c>
      <c r="D436" s="1" t="s">
        <v>14</v>
      </c>
      <c r="E436" s="3">
        <v>13685</v>
      </c>
      <c r="F436" s="3">
        <v>13685</v>
      </c>
      <c r="G436" s="2" t="s">
        <v>16</v>
      </c>
    </row>
    <row r="437" spans="1:7">
      <c r="A437" s="1" t="s">
        <v>539</v>
      </c>
      <c r="B437" s="2" t="s">
        <v>153</v>
      </c>
      <c r="C437" s="1" t="s">
        <v>60</v>
      </c>
      <c r="D437" s="1" t="s">
        <v>162</v>
      </c>
      <c r="E437" s="3">
        <v>12817.65</v>
      </c>
      <c r="F437" s="3">
        <v>12817.65</v>
      </c>
      <c r="G437" s="2" t="s">
        <v>16</v>
      </c>
    </row>
    <row r="438" spans="1:7">
      <c r="A438" s="1" t="s">
        <v>539</v>
      </c>
      <c r="B438" s="2" t="s">
        <v>153</v>
      </c>
      <c r="C438" s="1" t="s">
        <v>60</v>
      </c>
      <c r="D438" s="1" t="s">
        <v>92</v>
      </c>
      <c r="E438" s="3">
        <v>2435.35</v>
      </c>
      <c r="F438" s="3">
        <v>2435.35</v>
      </c>
      <c r="G438" s="2" t="s">
        <v>16</v>
      </c>
    </row>
    <row r="439" spans="1:7">
      <c r="A439" s="1" t="s">
        <v>540</v>
      </c>
      <c r="B439" s="2" t="s">
        <v>153</v>
      </c>
      <c r="C439" s="1" t="s">
        <v>60</v>
      </c>
      <c r="D439" s="1" t="s">
        <v>156</v>
      </c>
      <c r="E439" s="3">
        <v>1197.48</v>
      </c>
      <c r="F439" s="3">
        <v>1197.48</v>
      </c>
      <c r="G439" s="2" t="s">
        <v>16</v>
      </c>
    </row>
    <row r="440" spans="1:7">
      <c r="A440" s="1" t="s">
        <v>540</v>
      </c>
      <c r="B440" s="2" t="s">
        <v>153</v>
      </c>
      <c r="C440" s="1" t="s">
        <v>60</v>
      </c>
      <c r="D440" s="1" t="s">
        <v>92</v>
      </c>
      <c r="E440" s="3">
        <v>227.52</v>
      </c>
      <c r="F440" s="3">
        <v>227.52</v>
      </c>
      <c r="G440" s="2" t="s">
        <v>16</v>
      </c>
    </row>
    <row r="441" spans="1:7">
      <c r="A441" s="1" t="s">
        <v>541</v>
      </c>
      <c r="B441" s="2" t="s">
        <v>158</v>
      </c>
      <c r="C441" s="1" t="s">
        <v>70</v>
      </c>
      <c r="D441" s="1" t="s">
        <v>60</v>
      </c>
      <c r="E441" s="3">
        <v>11</v>
      </c>
      <c r="F441" s="3">
        <v>11</v>
      </c>
      <c r="G441" s="2" t="s">
        <v>16</v>
      </c>
    </row>
    <row r="442" spans="1:7">
      <c r="A442" s="1" t="s">
        <v>541</v>
      </c>
      <c r="B442" s="2" t="s">
        <v>163</v>
      </c>
      <c r="C442" s="1" t="s">
        <v>73</v>
      </c>
      <c r="D442" s="1" t="s">
        <v>60</v>
      </c>
      <c r="E442" s="3">
        <v>301</v>
      </c>
      <c r="F442" s="3">
        <v>301</v>
      </c>
      <c r="G442" s="2" t="s">
        <v>16</v>
      </c>
    </row>
    <row r="443" spans="1:7">
      <c r="A443" s="1" t="s">
        <v>542</v>
      </c>
      <c r="B443" s="2" t="s">
        <v>543</v>
      </c>
      <c r="C443" s="1" t="s">
        <v>70</v>
      </c>
      <c r="D443" s="1" t="s">
        <v>73</v>
      </c>
      <c r="E443" s="3">
        <v>561</v>
      </c>
      <c r="F443" s="3">
        <v>561</v>
      </c>
      <c r="G443" s="2" t="s">
        <v>16</v>
      </c>
    </row>
    <row r="444" spans="1:7">
      <c r="A444" s="1" t="s">
        <v>544</v>
      </c>
      <c r="B444" s="2" t="s">
        <v>471</v>
      </c>
      <c r="C444" s="1" t="s">
        <v>171</v>
      </c>
      <c r="D444" s="1" t="s">
        <v>70</v>
      </c>
      <c r="E444" s="3">
        <v>24.64</v>
      </c>
      <c r="F444" s="3">
        <v>24.64</v>
      </c>
      <c r="G444" s="2" t="s">
        <v>172</v>
      </c>
    </row>
    <row r="445" spans="1:7">
      <c r="A445" s="1" t="s">
        <v>545</v>
      </c>
      <c r="B445" s="2" t="s">
        <v>546</v>
      </c>
      <c r="C445" s="1" t="s">
        <v>547</v>
      </c>
      <c r="D445" s="1" t="s">
        <v>70</v>
      </c>
      <c r="E445" s="3">
        <v>18.66</v>
      </c>
      <c r="F445" s="3">
        <v>18.66</v>
      </c>
      <c r="G445" s="2" t="s">
        <v>172</v>
      </c>
    </row>
    <row r="446" spans="1:7">
      <c r="A446" s="1" t="s">
        <v>548</v>
      </c>
      <c r="B446" s="2" t="s">
        <v>170</v>
      </c>
      <c r="C446" s="1" t="s">
        <v>171</v>
      </c>
      <c r="D446" s="1" t="s">
        <v>70</v>
      </c>
      <c r="E446" s="3">
        <v>11</v>
      </c>
      <c r="F446" s="3">
        <v>11</v>
      </c>
      <c r="G446" s="2" t="s">
        <v>172</v>
      </c>
    </row>
    <row r="447" spans="1:7">
      <c r="A447" s="1" t="s">
        <v>544</v>
      </c>
      <c r="B447" s="2" t="s">
        <v>474</v>
      </c>
      <c r="C447" s="1" t="s">
        <v>84</v>
      </c>
      <c r="D447" s="1" t="s">
        <v>70</v>
      </c>
      <c r="E447" s="3">
        <v>4.68</v>
      </c>
      <c r="F447" s="3">
        <v>4.68</v>
      </c>
      <c r="G447" s="2" t="s">
        <v>172</v>
      </c>
    </row>
    <row r="448" spans="1:7">
      <c r="A448" s="1" t="s">
        <v>545</v>
      </c>
      <c r="B448" s="2" t="s">
        <v>549</v>
      </c>
      <c r="C448" s="1" t="s">
        <v>84</v>
      </c>
      <c r="D448" s="1" t="s">
        <v>70</v>
      </c>
      <c r="E448" s="3">
        <v>1.1399999999999999</v>
      </c>
      <c r="F448" s="3">
        <v>1.1399999999999999</v>
      </c>
      <c r="G448" s="2" t="s">
        <v>172</v>
      </c>
    </row>
    <row r="449" spans="1:7">
      <c r="A449" s="1" t="s">
        <v>550</v>
      </c>
      <c r="B449" s="2" t="s">
        <v>551</v>
      </c>
      <c r="C449" s="1" t="s">
        <v>61</v>
      </c>
      <c r="D449" s="1" t="s">
        <v>105</v>
      </c>
      <c r="E449" s="3">
        <v>109.24</v>
      </c>
      <c r="F449" s="3">
        <v>109.24</v>
      </c>
      <c r="G449" s="2" t="s">
        <v>16</v>
      </c>
    </row>
    <row r="450" spans="1:7">
      <c r="A450" s="1" t="s">
        <v>550</v>
      </c>
      <c r="B450" s="2" t="s">
        <v>552</v>
      </c>
      <c r="C450" s="1" t="s">
        <v>61</v>
      </c>
      <c r="D450" s="1" t="s">
        <v>92</v>
      </c>
      <c r="E450" s="3">
        <v>20.76</v>
      </c>
      <c r="F450" s="3">
        <v>20.76</v>
      </c>
      <c r="G450" s="2" t="s">
        <v>16</v>
      </c>
    </row>
    <row r="451" spans="1:7">
      <c r="A451" s="1" t="s">
        <v>553</v>
      </c>
      <c r="B451" s="2" t="s">
        <v>250</v>
      </c>
      <c r="C451" s="1" t="s">
        <v>14</v>
      </c>
      <c r="D451" s="1" t="s">
        <v>554</v>
      </c>
      <c r="E451" s="3">
        <v>288830</v>
      </c>
      <c r="F451" s="3">
        <v>288830</v>
      </c>
      <c r="G451" s="2" t="s">
        <v>16</v>
      </c>
    </row>
    <row r="452" spans="1:7">
      <c r="A452" s="1" t="s">
        <v>555</v>
      </c>
      <c r="B452" s="2" t="s">
        <v>355</v>
      </c>
      <c r="C452" s="1" t="s">
        <v>19</v>
      </c>
      <c r="D452" s="1" t="s">
        <v>27</v>
      </c>
      <c r="E452" s="3">
        <v>1500</v>
      </c>
      <c r="F452" s="3">
        <v>1500</v>
      </c>
      <c r="G452" s="2" t="s">
        <v>16</v>
      </c>
    </row>
    <row r="453" spans="1:7">
      <c r="A453" s="1" t="s">
        <v>556</v>
      </c>
      <c r="B453" s="2" t="s">
        <v>557</v>
      </c>
      <c r="C453" s="1" t="s">
        <v>73</v>
      </c>
      <c r="D453" s="1" t="s">
        <v>26</v>
      </c>
      <c r="E453" s="3">
        <v>7565.66</v>
      </c>
      <c r="F453" s="3">
        <v>7565.66</v>
      </c>
      <c r="G453" s="2" t="s">
        <v>16</v>
      </c>
    </row>
    <row r="454" spans="1:7">
      <c r="A454" s="1" t="s">
        <v>555</v>
      </c>
      <c r="B454" s="2" t="s">
        <v>359</v>
      </c>
      <c r="C454" s="1" t="s">
        <v>30</v>
      </c>
      <c r="D454" s="1" t="s">
        <v>19</v>
      </c>
      <c r="E454" s="3">
        <v>4</v>
      </c>
      <c r="F454" s="3">
        <v>4</v>
      </c>
      <c r="G454" s="2" t="s">
        <v>16</v>
      </c>
    </row>
    <row r="455" spans="1:7">
      <c r="A455" s="1" t="s">
        <v>556</v>
      </c>
      <c r="B455" s="2" t="s">
        <v>557</v>
      </c>
      <c r="C455" s="1" t="s">
        <v>30</v>
      </c>
      <c r="D455" s="1" t="s">
        <v>26</v>
      </c>
      <c r="E455" s="3">
        <v>5</v>
      </c>
      <c r="F455" s="3">
        <v>5</v>
      </c>
      <c r="G455" s="2" t="s">
        <v>16</v>
      </c>
    </row>
    <row r="456" spans="1:7">
      <c r="A456" s="1" t="s">
        <v>558</v>
      </c>
      <c r="B456" s="2" t="s">
        <v>559</v>
      </c>
      <c r="C456" s="1" t="s">
        <v>73</v>
      </c>
      <c r="D456" s="1" t="s">
        <v>26</v>
      </c>
      <c r="E456" s="3">
        <v>1039.42</v>
      </c>
      <c r="F456" s="3">
        <v>1039.42</v>
      </c>
      <c r="G456" s="2" t="s">
        <v>16</v>
      </c>
    </row>
    <row r="457" spans="1:7">
      <c r="A457" s="1" t="s">
        <v>558</v>
      </c>
      <c r="B457" s="2" t="s">
        <v>559</v>
      </c>
      <c r="C457" s="1" t="s">
        <v>30</v>
      </c>
      <c r="D457" s="1" t="s">
        <v>26</v>
      </c>
      <c r="E457" s="3">
        <v>5</v>
      </c>
      <c r="F457" s="3">
        <v>5</v>
      </c>
      <c r="G457" s="2" t="s">
        <v>16</v>
      </c>
    </row>
    <row r="458" spans="1:7">
      <c r="A458" s="1" t="s">
        <v>560</v>
      </c>
      <c r="B458" s="2" t="s">
        <v>183</v>
      </c>
      <c r="C458" s="1" t="s">
        <v>55</v>
      </c>
      <c r="D458" s="1" t="s">
        <v>56</v>
      </c>
      <c r="E458" s="3">
        <v>20.96</v>
      </c>
      <c r="F458" s="3">
        <v>20.96</v>
      </c>
      <c r="G458" s="2" t="s">
        <v>184</v>
      </c>
    </row>
    <row r="459" spans="1:7">
      <c r="A459" s="1" t="s">
        <v>561</v>
      </c>
      <c r="B459" s="2" t="s">
        <v>144</v>
      </c>
      <c r="C459" s="1" t="s">
        <v>55</v>
      </c>
      <c r="D459" s="1" t="s">
        <v>56</v>
      </c>
      <c r="E459" s="3">
        <v>10.48</v>
      </c>
      <c r="F459" s="3">
        <v>10.48</v>
      </c>
      <c r="G459" s="2" t="s">
        <v>145</v>
      </c>
    </row>
    <row r="460" spans="1:7">
      <c r="A460" s="1" t="s">
        <v>562</v>
      </c>
      <c r="B460" s="2" t="s">
        <v>320</v>
      </c>
      <c r="C460" s="1" t="s">
        <v>38</v>
      </c>
      <c r="D460" s="1" t="s">
        <v>39</v>
      </c>
      <c r="E460" s="3">
        <v>4.83</v>
      </c>
      <c r="F460" s="3">
        <v>4.83</v>
      </c>
      <c r="G460" s="2" t="s">
        <v>214</v>
      </c>
    </row>
    <row r="461" spans="1:7">
      <c r="A461" s="1" t="s">
        <v>563</v>
      </c>
      <c r="B461" s="2" t="s">
        <v>446</v>
      </c>
      <c r="C461" s="1" t="s">
        <v>38</v>
      </c>
      <c r="D461" s="1" t="s">
        <v>39</v>
      </c>
      <c r="E461" s="3">
        <v>5.87</v>
      </c>
      <c r="F461" s="3">
        <v>5.87</v>
      </c>
      <c r="G461" s="2" t="s">
        <v>447</v>
      </c>
    </row>
    <row r="462" spans="1:7">
      <c r="A462" s="1" t="s">
        <v>564</v>
      </c>
      <c r="B462" s="2" t="s">
        <v>153</v>
      </c>
      <c r="C462" s="1" t="s">
        <v>60</v>
      </c>
      <c r="D462" s="1" t="s">
        <v>162</v>
      </c>
      <c r="E462" s="3">
        <v>5798.32</v>
      </c>
      <c r="F462" s="3">
        <v>5798.32</v>
      </c>
      <c r="G462" s="2" t="s">
        <v>16</v>
      </c>
    </row>
    <row r="463" spans="1:7">
      <c r="A463" s="1" t="s">
        <v>564</v>
      </c>
      <c r="B463" s="2" t="s">
        <v>153</v>
      </c>
      <c r="C463" s="1" t="s">
        <v>60</v>
      </c>
      <c r="D463" s="1" t="s">
        <v>92</v>
      </c>
      <c r="E463" s="3">
        <v>1101.68</v>
      </c>
      <c r="F463" s="3">
        <v>1101.68</v>
      </c>
      <c r="G463" s="2" t="s">
        <v>16</v>
      </c>
    </row>
    <row r="464" spans="1:7">
      <c r="A464" s="1" t="s">
        <v>565</v>
      </c>
      <c r="B464" s="2" t="s">
        <v>153</v>
      </c>
      <c r="C464" s="1" t="s">
        <v>60</v>
      </c>
      <c r="D464" s="1" t="s">
        <v>156</v>
      </c>
      <c r="E464" s="3">
        <v>945.38</v>
      </c>
      <c r="F464" s="3">
        <v>945.38</v>
      </c>
      <c r="G464" s="2" t="s">
        <v>16</v>
      </c>
    </row>
    <row r="465" spans="1:7">
      <c r="A465" s="1" t="s">
        <v>565</v>
      </c>
      <c r="B465" s="2" t="s">
        <v>153</v>
      </c>
      <c r="C465" s="1" t="s">
        <v>60</v>
      </c>
      <c r="D465" s="1" t="s">
        <v>92</v>
      </c>
      <c r="E465" s="3">
        <v>179.62</v>
      </c>
      <c r="F465" s="3">
        <v>179.62</v>
      </c>
      <c r="G465" s="2" t="s">
        <v>16</v>
      </c>
    </row>
    <row r="466" spans="1:7">
      <c r="A466" s="1" t="s">
        <v>566</v>
      </c>
      <c r="B466" s="2" t="s">
        <v>567</v>
      </c>
      <c r="C466" s="1" t="s">
        <v>568</v>
      </c>
      <c r="D466" s="1" t="s">
        <v>60</v>
      </c>
      <c r="E466" s="3">
        <v>600</v>
      </c>
      <c r="F466" s="3">
        <v>600</v>
      </c>
      <c r="G466" s="2" t="s">
        <v>16</v>
      </c>
    </row>
    <row r="467" spans="1:7">
      <c r="A467" s="1" t="s">
        <v>569</v>
      </c>
      <c r="B467" s="2" t="s">
        <v>570</v>
      </c>
      <c r="C467" s="1" t="s">
        <v>325</v>
      </c>
      <c r="D467" s="1" t="s">
        <v>61</v>
      </c>
      <c r="E467" s="3">
        <v>221</v>
      </c>
      <c r="F467" s="3">
        <v>221</v>
      </c>
      <c r="G467" s="2" t="s">
        <v>16</v>
      </c>
    </row>
    <row r="468" spans="1:7">
      <c r="A468" s="1" t="s">
        <v>571</v>
      </c>
      <c r="B468" s="2" t="s">
        <v>543</v>
      </c>
      <c r="C468" s="1" t="s">
        <v>70</v>
      </c>
      <c r="D468" s="1" t="s">
        <v>73</v>
      </c>
      <c r="E468" s="3">
        <v>301</v>
      </c>
      <c r="F468" s="3">
        <v>301</v>
      </c>
      <c r="G468" s="2" t="s">
        <v>16</v>
      </c>
    </row>
    <row r="469" spans="1:7">
      <c r="A469" s="1" t="s">
        <v>569</v>
      </c>
      <c r="B469" s="2" t="s">
        <v>570</v>
      </c>
      <c r="C469" s="1" t="s">
        <v>325</v>
      </c>
      <c r="D469" s="1" t="s">
        <v>92</v>
      </c>
      <c r="E469" s="3">
        <v>-35.29</v>
      </c>
      <c r="F469" s="3">
        <v>-35.29</v>
      </c>
      <c r="G469" s="2" t="s">
        <v>16</v>
      </c>
    </row>
    <row r="470" spans="1:7">
      <c r="A470" s="1" t="s">
        <v>572</v>
      </c>
      <c r="B470" s="2" t="s">
        <v>573</v>
      </c>
      <c r="C470" s="1" t="s">
        <v>39</v>
      </c>
      <c r="D470" s="1" t="s">
        <v>70</v>
      </c>
      <c r="E470" s="3">
        <v>164</v>
      </c>
      <c r="F470" s="3">
        <v>164</v>
      </c>
      <c r="G470" s="2" t="s">
        <v>76</v>
      </c>
    </row>
    <row r="471" spans="1:7">
      <c r="A471" s="1" t="s">
        <v>574</v>
      </c>
      <c r="B471" s="2" t="s">
        <v>274</v>
      </c>
      <c r="C471" s="1" t="s">
        <v>81</v>
      </c>
      <c r="D471" s="1" t="s">
        <v>70</v>
      </c>
      <c r="E471" s="3">
        <v>260</v>
      </c>
      <c r="F471" s="3">
        <v>260</v>
      </c>
      <c r="G471" s="2" t="s">
        <v>521</v>
      </c>
    </row>
    <row r="472" spans="1:7">
      <c r="A472" s="1" t="s">
        <v>575</v>
      </c>
      <c r="B472" s="2" t="s">
        <v>576</v>
      </c>
      <c r="C472" s="1" t="s">
        <v>577</v>
      </c>
      <c r="D472" s="1" t="s">
        <v>70</v>
      </c>
      <c r="E472" s="3">
        <v>13326.88</v>
      </c>
      <c r="F472" s="3">
        <v>13326.88</v>
      </c>
      <c r="G472" s="2" t="s">
        <v>16</v>
      </c>
    </row>
    <row r="473" spans="1:7">
      <c r="A473" s="1" t="s">
        <v>572</v>
      </c>
      <c r="B473" s="2" t="s">
        <v>578</v>
      </c>
      <c r="C473" s="1" t="s">
        <v>84</v>
      </c>
      <c r="D473" s="1" t="s">
        <v>70</v>
      </c>
      <c r="E473" s="3">
        <v>31.16</v>
      </c>
      <c r="F473" s="3">
        <v>31.16</v>
      </c>
      <c r="G473" s="2" t="s">
        <v>76</v>
      </c>
    </row>
    <row r="474" spans="1:7">
      <c r="A474" s="1" t="s">
        <v>575</v>
      </c>
      <c r="B474" s="2" t="s">
        <v>579</v>
      </c>
      <c r="C474" s="1" t="s">
        <v>84</v>
      </c>
      <c r="D474" s="1" t="s">
        <v>70</v>
      </c>
      <c r="E474" s="3">
        <v>2532.11</v>
      </c>
      <c r="F474" s="3">
        <v>2532.11</v>
      </c>
      <c r="G474" s="2" t="s">
        <v>16</v>
      </c>
    </row>
    <row r="475" spans="1:7">
      <c r="A475" s="1" t="s">
        <v>574</v>
      </c>
      <c r="B475" s="2" t="s">
        <v>274</v>
      </c>
      <c r="C475" s="1" t="s">
        <v>81</v>
      </c>
      <c r="D475" s="1" t="s">
        <v>70</v>
      </c>
      <c r="E475" s="3">
        <v>41</v>
      </c>
      <c r="F475" s="3">
        <v>41</v>
      </c>
      <c r="G475" s="2" t="s">
        <v>172</v>
      </c>
    </row>
    <row r="476" spans="1:7">
      <c r="A476" s="1" t="s">
        <v>580</v>
      </c>
      <c r="B476" s="2" t="s">
        <v>581</v>
      </c>
      <c r="C476" s="1" t="s">
        <v>171</v>
      </c>
      <c r="D476" s="1" t="s">
        <v>70</v>
      </c>
      <c r="E476" s="3">
        <v>21</v>
      </c>
      <c r="F476" s="3">
        <v>21</v>
      </c>
      <c r="G476" s="2" t="s">
        <v>172</v>
      </c>
    </row>
    <row r="477" spans="1:7">
      <c r="A477" s="1" t="s">
        <v>580</v>
      </c>
      <c r="B477" s="2" t="s">
        <v>497</v>
      </c>
      <c r="C477" s="1" t="s">
        <v>84</v>
      </c>
      <c r="D477" s="1" t="s">
        <v>70</v>
      </c>
      <c r="E477" s="3">
        <v>3.99</v>
      </c>
      <c r="F477" s="3">
        <v>3.99</v>
      </c>
      <c r="G477" s="2" t="s">
        <v>172</v>
      </c>
    </row>
    <row r="478" spans="1:7">
      <c r="A478" s="1" t="s">
        <v>582</v>
      </c>
      <c r="B478" s="2" t="s">
        <v>583</v>
      </c>
      <c r="C478" s="1" t="s">
        <v>61</v>
      </c>
      <c r="D478" s="1" t="s">
        <v>584</v>
      </c>
      <c r="E478" s="3">
        <v>185.71</v>
      </c>
      <c r="F478" s="3">
        <v>185.71</v>
      </c>
      <c r="G478" s="2" t="s">
        <v>16</v>
      </c>
    </row>
    <row r="479" spans="1:7">
      <c r="A479" s="1" t="s">
        <v>582</v>
      </c>
      <c r="B479" s="2" t="s">
        <v>585</v>
      </c>
      <c r="C479" s="1" t="s">
        <v>61</v>
      </c>
      <c r="D479" s="1" t="s">
        <v>92</v>
      </c>
      <c r="E479" s="3">
        <v>35.29</v>
      </c>
      <c r="F479" s="3">
        <v>35.29</v>
      </c>
      <c r="G479" s="2" t="s">
        <v>16</v>
      </c>
    </row>
    <row r="480" spans="1:7">
      <c r="A480" s="1" t="s">
        <v>7</v>
      </c>
      <c r="B480" s="2" t="s">
        <v>586</v>
      </c>
      <c r="C480" s="1" t="s">
        <v>439</v>
      </c>
      <c r="D480" s="1" t="s">
        <v>60</v>
      </c>
      <c r="E480" s="3">
        <v>2</v>
      </c>
      <c r="F480" s="3">
        <v>2</v>
      </c>
      <c r="G480" s="2" t="s">
        <v>438</v>
      </c>
    </row>
    <row r="481" spans="1:7">
      <c r="A481" s="1" t="s">
        <v>7</v>
      </c>
      <c r="B481" s="2" t="s">
        <v>586</v>
      </c>
      <c r="C481" s="1" t="s">
        <v>439</v>
      </c>
      <c r="D481" s="1" t="s">
        <v>60</v>
      </c>
      <c r="E481" s="3">
        <v>2</v>
      </c>
      <c r="F481" s="3">
        <v>2</v>
      </c>
      <c r="G481" s="2" t="s">
        <v>443</v>
      </c>
    </row>
    <row r="482" spans="1:7">
      <c r="A482" s="1" t="s">
        <v>587</v>
      </c>
      <c r="B482" s="2" t="s">
        <v>25</v>
      </c>
      <c r="C482" s="1" t="s">
        <v>26</v>
      </c>
      <c r="D482" s="1" t="s">
        <v>27</v>
      </c>
      <c r="E482" s="3">
        <v>28000</v>
      </c>
      <c r="F482" s="3">
        <v>28000</v>
      </c>
      <c r="G482" s="2" t="s">
        <v>16</v>
      </c>
    </row>
    <row r="483" spans="1:7">
      <c r="A483" s="1" t="s">
        <v>588</v>
      </c>
      <c r="B483" s="2" t="s">
        <v>147</v>
      </c>
      <c r="C483" s="1" t="s">
        <v>55</v>
      </c>
      <c r="D483" s="1" t="s">
        <v>56</v>
      </c>
      <c r="E483" s="3">
        <v>19.649999999999999</v>
      </c>
      <c r="F483" s="3">
        <v>19.649999999999999</v>
      </c>
      <c r="G483" s="2" t="s">
        <v>148</v>
      </c>
    </row>
    <row r="484" spans="1:7">
      <c r="A484" s="1" t="s">
        <v>589</v>
      </c>
      <c r="B484" s="2" t="s">
        <v>141</v>
      </c>
      <c r="C484" s="1" t="s">
        <v>55</v>
      </c>
      <c r="D484" s="1" t="s">
        <v>56</v>
      </c>
      <c r="E484" s="3">
        <v>27.51</v>
      </c>
      <c r="F484" s="3">
        <v>27.51</v>
      </c>
      <c r="G484" s="2" t="s">
        <v>142</v>
      </c>
    </row>
    <row r="485" spans="1:7">
      <c r="A485" s="1" t="s">
        <v>590</v>
      </c>
      <c r="B485" s="2" t="s">
        <v>138</v>
      </c>
      <c r="C485" s="1" t="s">
        <v>55</v>
      </c>
      <c r="D485" s="1" t="s">
        <v>56</v>
      </c>
      <c r="E485" s="3">
        <v>75.81</v>
      </c>
      <c r="F485" s="3">
        <v>75.81</v>
      </c>
      <c r="G485" s="2" t="s">
        <v>139</v>
      </c>
    </row>
    <row r="486" spans="1:7">
      <c r="A486" s="1" t="s">
        <v>591</v>
      </c>
      <c r="B486" s="2" t="s">
        <v>127</v>
      </c>
      <c r="C486" s="1" t="s">
        <v>55</v>
      </c>
      <c r="D486" s="1" t="s">
        <v>56</v>
      </c>
      <c r="E486" s="3">
        <v>15.72</v>
      </c>
      <c r="F486" s="3">
        <v>15.72</v>
      </c>
      <c r="G486" s="2" t="s">
        <v>128</v>
      </c>
    </row>
    <row r="487" spans="1:7">
      <c r="A487" s="1" t="s">
        <v>590</v>
      </c>
      <c r="B487" s="2" t="s">
        <v>138</v>
      </c>
      <c r="C487" s="1" t="s">
        <v>38</v>
      </c>
      <c r="D487" s="1" t="s">
        <v>43</v>
      </c>
      <c r="E487" s="3">
        <v>33</v>
      </c>
      <c r="F487" s="3">
        <v>33</v>
      </c>
      <c r="G487" s="2" t="s">
        <v>139</v>
      </c>
    </row>
    <row r="488" spans="1:7">
      <c r="A488" s="1" t="s">
        <v>592</v>
      </c>
      <c r="B488" s="2" t="s">
        <v>593</v>
      </c>
      <c r="C488" s="1" t="s">
        <v>60</v>
      </c>
      <c r="D488" s="1" t="s">
        <v>61</v>
      </c>
      <c r="E488" s="3">
        <v>2463.3000000000002</v>
      </c>
      <c r="F488" s="3">
        <v>2463.3000000000002</v>
      </c>
      <c r="G488" s="2" t="s">
        <v>16</v>
      </c>
    </row>
    <row r="489" spans="1:7">
      <c r="A489" s="1" t="s">
        <v>592</v>
      </c>
      <c r="B489" s="2" t="s">
        <v>593</v>
      </c>
      <c r="C489" s="1" t="s">
        <v>60</v>
      </c>
      <c r="D489" s="1" t="s">
        <v>61</v>
      </c>
      <c r="E489" s="3">
        <v>316.39999999999998</v>
      </c>
      <c r="F489" s="3">
        <v>316.39999999999998</v>
      </c>
      <c r="G489" s="2" t="s">
        <v>16</v>
      </c>
    </row>
    <row r="490" spans="1:7">
      <c r="A490" s="1" t="s">
        <v>594</v>
      </c>
      <c r="B490" s="2" t="s">
        <v>153</v>
      </c>
      <c r="C490" s="1" t="s">
        <v>60</v>
      </c>
      <c r="D490" s="1" t="s">
        <v>162</v>
      </c>
      <c r="E490" s="3">
        <v>5546.22</v>
      </c>
      <c r="F490" s="3">
        <v>5546.22</v>
      </c>
      <c r="G490" s="2" t="s">
        <v>16</v>
      </c>
    </row>
    <row r="491" spans="1:7">
      <c r="A491" s="1" t="s">
        <v>594</v>
      </c>
      <c r="B491" s="2" t="s">
        <v>153</v>
      </c>
      <c r="C491" s="1" t="s">
        <v>60</v>
      </c>
      <c r="D491" s="1" t="s">
        <v>92</v>
      </c>
      <c r="E491" s="3">
        <v>1053.78</v>
      </c>
      <c r="F491" s="3">
        <v>1053.78</v>
      </c>
      <c r="G491" s="2" t="s">
        <v>16</v>
      </c>
    </row>
    <row r="492" spans="1:7">
      <c r="A492" s="1" t="s">
        <v>595</v>
      </c>
      <c r="B492" s="2" t="s">
        <v>153</v>
      </c>
      <c r="C492" s="1" t="s">
        <v>60</v>
      </c>
      <c r="D492" s="1" t="s">
        <v>156</v>
      </c>
      <c r="E492" s="3">
        <v>504.2</v>
      </c>
      <c r="F492" s="3">
        <v>504.2</v>
      </c>
      <c r="G492" s="2" t="s">
        <v>16</v>
      </c>
    </row>
    <row r="493" spans="1:7">
      <c r="A493" s="1" t="s">
        <v>595</v>
      </c>
      <c r="B493" s="2" t="s">
        <v>153</v>
      </c>
      <c r="C493" s="1" t="s">
        <v>60</v>
      </c>
      <c r="D493" s="1" t="s">
        <v>92</v>
      </c>
      <c r="E493" s="3">
        <v>95.8</v>
      </c>
      <c r="F493" s="3">
        <v>95.8</v>
      </c>
      <c r="G493" s="2" t="s">
        <v>16</v>
      </c>
    </row>
    <row r="494" spans="1:7">
      <c r="A494" s="1" t="s">
        <v>596</v>
      </c>
      <c r="B494" s="2" t="s">
        <v>67</v>
      </c>
      <c r="C494" s="1" t="s">
        <v>27</v>
      </c>
      <c r="D494" s="1" t="s">
        <v>60</v>
      </c>
      <c r="E494" s="3">
        <v>28000</v>
      </c>
      <c r="F494" s="3">
        <v>28000</v>
      </c>
      <c r="G494" s="2" t="s">
        <v>16</v>
      </c>
    </row>
    <row r="495" spans="1:7">
      <c r="A495" s="1" t="s">
        <v>597</v>
      </c>
      <c r="B495" s="2" t="s">
        <v>598</v>
      </c>
      <c r="C495" s="1" t="s">
        <v>70</v>
      </c>
      <c r="D495" s="1" t="s">
        <v>60</v>
      </c>
      <c r="E495" s="3">
        <v>2228.75</v>
      </c>
      <c r="F495" s="3">
        <v>2228.75</v>
      </c>
      <c r="G495" s="2" t="s">
        <v>16</v>
      </c>
    </row>
    <row r="496" spans="1:7">
      <c r="A496" s="1" t="s">
        <v>597</v>
      </c>
      <c r="B496" s="2" t="s">
        <v>598</v>
      </c>
      <c r="C496" s="1" t="s">
        <v>70</v>
      </c>
      <c r="D496" s="1" t="s">
        <v>60</v>
      </c>
      <c r="E496" s="3">
        <v>550.95000000000005</v>
      </c>
      <c r="F496" s="3">
        <v>550.95000000000005</v>
      </c>
      <c r="G496" s="2" t="s">
        <v>16</v>
      </c>
    </row>
    <row r="497" spans="1:7">
      <c r="A497" s="1" t="s">
        <v>599</v>
      </c>
      <c r="B497" s="2" t="s">
        <v>600</v>
      </c>
      <c r="C497" s="1" t="s">
        <v>568</v>
      </c>
      <c r="D497" s="1" t="s">
        <v>60</v>
      </c>
      <c r="E497" s="3">
        <v>200</v>
      </c>
      <c r="F497" s="3">
        <v>200</v>
      </c>
      <c r="G497" s="2" t="s">
        <v>16</v>
      </c>
    </row>
    <row r="498" spans="1:7">
      <c r="A498" s="1" t="s">
        <v>601</v>
      </c>
      <c r="B498" s="2" t="s">
        <v>602</v>
      </c>
      <c r="C498" s="1" t="s">
        <v>70</v>
      </c>
      <c r="D498" s="1" t="s">
        <v>73</v>
      </c>
      <c r="E498" s="3">
        <v>3819.42</v>
      </c>
      <c r="F498" s="3">
        <v>3819.42</v>
      </c>
      <c r="G498" s="2" t="s">
        <v>16</v>
      </c>
    </row>
    <row r="499" spans="1:7">
      <c r="A499" s="1" t="s">
        <v>603</v>
      </c>
      <c r="B499" s="2" t="s">
        <v>604</v>
      </c>
      <c r="C499" s="1" t="s">
        <v>70</v>
      </c>
      <c r="D499" s="1" t="s">
        <v>568</v>
      </c>
      <c r="E499" s="3">
        <v>8859.0400000000009</v>
      </c>
      <c r="F499" s="3">
        <v>8859.0400000000009</v>
      </c>
      <c r="G499" s="2" t="s">
        <v>16</v>
      </c>
    </row>
    <row r="500" spans="1:7">
      <c r="A500" s="1" t="s">
        <v>603</v>
      </c>
      <c r="B500" s="2" t="s">
        <v>604</v>
      </c>
      <c r="C500" s="1" t="s">
        <v>70</v>
      </c>
      <c r="D500" s="1" t="s">
        <v>568</v>
      </c>
      <c r="E500" s="3">
        <v>15858.99</v>
      </c>
      <c r="F500" s="3">
        <v>15858.99</v>
      </c>
      <c r="G500" s="2" t="s">
        <v>16</v>
      </c>
    </row>
    <row r="501" spans="1:7">
      <c r="A501" s="1" t="s">
        <v>605</v>
      </c>
      <c r="B501" s="2" t="s">
        <v>606</v>
      </c>
      <c r="C501" s="1" t="s">
        <v>43</v>
      </c>
      <c r="D501" s="1" t="s">
        <v>70</v>
      </c>
      <c r="E501" s="3">
        <v>3209.6</v>
      </c>
      <c r="F501" s="3">
        <v>3209.6</v>
      </c>
      <c r="G501" s="2" t="s">
        <v>76</v>
      </c>
    </row>
    <row r="502" spans="1:7">
      <c r="A502" s="1" t="s">
        <v>607</v>
      </c>
      <c r="B502" s="2" t="s">
        <v>608</v>
      </c>
      <c r="C502" s="1" t="s">
        <v>202</v>
      </c>
      <c r="D502" s="1" t="s">
        <v>70</v>
      </c>
      <c r="E502" s="3">
        <v>4009.05</v>
      </c>
      <c r="F502" s="3">
        <v>4009.05</v>
      </c>
      <c r="G502" s="2" t="s">
        <v>172</v>
      </c>
    </row>
    <row r="503" spans="1:7">
      <c r="A503" s="1" t="s">
        <v>609</v>
      </c>
      <c r="B503" s="2" t="s">
        <v>576</v>
      </c>
      <c r="C503" s="1" t="s">
        <v>577</v>
      </c>
      <c r="D503" s="1" t="s">
        <v>70</v>
      </c>
      <c r="E503" s="3">
        <v>7444.57</v>
      </c>
      <c r="F503" s="3">
        <v>7444.57</v>
      </c>
      <c r="G503" s="2" t="s">
        <v>148</v>
      </c>
    </row>
    <row r="504" spans="1:7">
      <c r="A504" s="1" t="s">
        <v>605</v>
      </c>
      <c r="B504" s="2" t="s">
        <v>610</v>
      </c>
      <c r="C504" s="1" t="s">
        <v>84</v>
      </c>
      <c r="D504" s="1" t="s">
        <v>70</v>
      </c>
      <c r="E504" s="3">
        <v>609.82000000000005</v>
      </c>
      <c r="F504" s="3">
        <v>609.82000000000005</v>
      </c>
      <c r="G504" s="2" t="s">
        <v>76</v>
      </c>
    </row>
    <row r="505" spans="1:7">
      <c r="A505" s="1" t="s">
        <v>607</v>
      </c>
      <c r="B505" s="2" t="s">
        <v>611</v>
      </c>
      <c r="C505" s="1" t="s">
        <v>84</v>
      </c>
      <c r="D505" s="1" t="s">
        <v>70</v>
      </c>
      <c r="E505" s="3">
        <v>761.72</v>
      </c>
      <c r="F505" s="3">
        <v>761.72</v>
      </c>
      <c r="G505" s="2" t="s">
        <v>172</v>
      </c>
    </row>
    <row r="506" spans="1:7">
      <c r="A506" s="1" t="s">
        <v>609</v>
      </c>
      <c r="B506" s="2" t="s">
        <v>579</v>
      </c>
      <c r="C506" s="1" t="s">
        <v>84</v>
      </c>
      <c r="D506" s="1" t="s">
        <v>70</v>
      </c>
      <c r="E506" s="3">
        <v>1414.47</v>
      </c>
      <c r="F506" s="3">
        <v>1414.47</v>
      </c>
      <c r="G506" s="2" t="s">
        <v>148</v>
      </c>
    </row>
    <row r="507" spans="1:7">
      <c r="A507" s="1" t="s">
        <v>612</v>
      </c>
      <c r="B507" s="2" t="s">
        <v>581</v>
      </c>
      <c r="C507" s="1" t="s">
        <v>171</v>
      </c>
      <c r="D507" s="1" t="s">
        <v>70</v>
      </c>
      <c r="E507" s="3">
        <v>214</v>
      </c>
      <c r="F507" s="3">
        <v>214</v>
      </c>
      <c r="G507" s="2" t="s">
        <v>172</v>
      </c>
    </row>
    <row r="508" spans="1:7">
      <c r="A508" s="1" t="s">
        <v>612</v>
      </c>
      <c r="B508" s="2" t="s">
        <v>497</v>
      </c>
      <c r="C508" s="1" t="s">
        <v>84</v>
      </c>
      <c r="D508" s="1" t="s">
        <v>70</v>
      </c>
      <c r="E508" s="3">
        <v>40.659999999999997</v>
      </c>
      <c r="F508" s="3">
        <v>40.659999999999997</v>
      </c>
      <c r="G508" s="2" t="s">
        <v>172</v>
      </c>
    </row>
    <row r="509" spans="1:7">
      <c r="A509" s="1" t="s">
        <v>613</v>
      </c>
      <c r="B509" s="2" t="s">
        <v>614</v>
      </c>
      <c r="C509" s="1" t="s">
        <v>61</v>
      </c>
      <c r="D509" s="1" t="s">
        <v>281</v>
      </c>
      <c r="E509" s="3">
        <v>132</v>
      </c>
      <c r="F509" s="3">
        <v>132</v>
      </c>
      <c r="G509" s="2" t="s">
        <v>16</v>
      </c>
    </row>
    <row r="510" spans="1:7">
      <c r="A510" s="1" t="s">
        <v>615</v>
      </c>
      <c r="B510" s="2" t="s">
        <v>616</v>
      </c>
      <c r="C510" s="1" t="s">
        <v>61</v>
      </c>
      <c r="D510" s="1" t="s">
        <v>617</v>
      </c>
      <c r="E510" s="3">
        <v>167</v>
      </c>
      <c r="F510" s="3">
        <v>167</v>
      </c>
      <c r="G510" s="2" t="s">
        <v>16</v>
      </c>
    </row>
    <row r="511" spans="1:7">
      <c r="A511" s="1" t="s">
        <v>618</v>
      </c>
      <c r="B511" s="2" t="s">
        <v>619</v>
      </c>
      <c r="C511" s="1" t="s">
        <v>61</v>
      </c>
      <c r="D511" s="1" t="s">
        <v>281</v>
      </c>
      <c r="E511" s="3">
        <v>2070</v>
      </c>
      <c r="F511" s="3">
        <v>2070</v>
      </c>
      <c r="G511" s="2" t="s">
        <v>16</v>
      </c>
    </row>
    <row r="512" spans="1:7">
      <c r="A512" s="1" t="s">
        <v>613</v>
      </c>
      <c r="B512" s="2" t="s">
        <v>620</v>
      </c>
      <c r="C512" s="1" t="s">
        <v>61</v>
      </c>
      <c r="D512" s="1" t="s">
        <v>92</v>
      </c>
      <c r="E512" s="3">
        <v>25.08</v>
      </c>
      <c r="F512" s="3">
        <v>25.08</v>
      </c>
      <c r="G512" s="2" t="s">
        <v>16</v>
      </c>
    </row>
    <row r="513" spans="1:7">
      <c r="A513" s="1" t="s">
        <v>615</v>
      </c>
      <c r="B513" s="2" t="s">
        <v>621</v>
      </c>
      <c r="C513" s="1" t="s">
        <v>61</v>
      </c>
      <c r="D513" s="1" t="s">
        <v>92</v>
      </c>
      <c r="E513" s="3">
        <v>31.73</v>
      </c>
      <c r="F513" s="3">
        <v>31.73</v>
      </c>
      <c r="G513" s="2" t="s">
        <v>16</v>
      </c>
    </row>
    <row r="514" spans="1:7">
      <c r="A514" s="1" t="s">
        <v>618</v>
      </c>
      <c r="B514" s="2" t="s">
        <v>622</v>
      </c>
      <c r="C514" s="1" t="s">
        <v>61</v>
      </c>
      <c r="D514" s="1" t="s">
        <v>92</v>
      </c>
      <c r="E514" s="3">
        <v>393.3</v>
      </c>
      <c r="F514" s="3">
        <v>393.3</v>
      </c>
      <c r="G514" s="2" t="s">
        <v>16</v>
      </c>
    </row>
    <row r="515" spans="1:7">
      <c r="A515" s="1" t="s">
        <v>623</v>
      </c>
      <c r="B515" s="2" t="s">
        <v>138</v>
      </c>
      <c r="C515" s="1" t="s">
        <v>55</v>
      </c>
      <c r="D515" s="1" t="s">
        <v>56</v>
      </c>
      <c r="E515" s="3">
        <v>4.62</v>
      </c>
      <c r="F515" s="3">
        <v>4.62</v>
      </c>
      <c r="G515" s="2" t="s">
        <v>139</v>
      </c>
    </row>
    <row r="516" spans="1:7">
      <c r="A516" s="1" t="s">
        <v>624</v>
      </c>
      <c r="B516" s="2" t="s">
        <v>46</v>
      </c>
      <c r="C516" s="1" t="s">
        <v>38</v>
      </c>
      <c r="D516" s="1" t="s">
        <v>39</v>
      </c>
      <c r="E516" s="3">
        <v>31.34</v>
      </c>
      <c r="F516" s="3">
        <v>31.34</v>
      </c>
      <c r="G516" s="2" t="s">
        <v>47</v>
      </c>
    </row>
    <row r="517" spans="1:7">
      <c r="A517" s="1" t="s">
        <v>623</v>
      </c>
      <c r="B517" s="2" t="s">
        <v>138</v>
      </c>
      <c r="C517" s="1" t="s">
        <v>38</v>
      </c>
      <c r="D517" s="1" t="s">
        <v>43</v>
      </c>
      <c r="E517" s="3">
        <v>0.67</v>
      </c>
      <c r="F517" s="3">
        <v>0.67</v>
      </c>
      <c r="G517" s="2" t="s">
        <v>139</v>
      </c>
    </row>
    <row r="518" spans="1:7">
      <c r="A518" s="1" t="s">
        <v>624</v>
      </c>
      <c r="B518" s="2" t="s">
        <v>46</v>
      </c>
      <c r="C518" s="1" t="s">
        <v>38</v>
      </c>
      <c r="D518" s="1" t="s">
        <v>43</v>
      </c>
      <c r="E518" s="3">
        <v>44.33</v>
      </c>
      <c r="F518" s="3">
        <v>44.33</v>
      </c>
      <c r="G518" s="2" t="s">
        <v>47</v>
      </c>
    </row>
    <row r="519" spans="1:7">
      <c r="A519" s="1" t="s">
        <v>625</v>
      </c>
      <c r="B519" s="2" t="s">
        <v>153</v>
      </c>
      <c r="C519" s="1" t="s">
        <v>60</v>
      </c>
      <c r="D519" s="1" t="s">
        <v>162</v>
      </c>
      <c r="E519" s="3">
        <v>5798.32</v>
      </c>
      <c r="F519" s="3">
        <v>5798.32</v>
      </c>
      <c r="G519" s="2" t="s">
        <v>16</v>
      </c>
    </row>
    <row r="520" spans="1:7">
      <c r="A520" s="1" t="s">
        <v>625</v>
      </c>
      <c r="B520" s="2" t="s">
        <v>153</v>
      </c>
      <c r="C520" s="1" t="s">
        <v>60</v>
      </c>
      <c r="D520" s="1" t="s">
        <v>92</v>
      </c>
      <c r="E520" s="3">
        <v>1101.68</v>
      </c>
      <c r="F520" s="3">
        <v>1101.68</v>
      </c>
      <c r="G520" s="2" t="s">
        <v>16</v>
      </c>
    </row>
    <row r="521" spans="1:7">
      <c r="A521" s="1" t="s">
        <v>626</v>
      </c>
      <c r="B521" s="2" t="s">
        <v>153</v>
      </c>
      <c r="C521" s="1" t="s">
        <v>60</v>
      </c>
      <c r="D521" s="1" t="s">
        <v>156</v>
      </c>
      <c r="E521" s="3">
        <v>567.23</v>
      </c>
      <c r="F521" s="3">
        <v>567.23</v>
      </c>
      <c r="G521" s="2" t="s">
        <v>16</v>
      </c>
    </row>
    <row r="522" spans="1:7">
      <c r="A522" s="1" t="s">
        <v>626</v>
      </c>
      <c r="B522" s="2" t="s">
        <v>153</v>
      </c>
      <c r="C522" s="1" t="s">
        <v>60</v>
      </c>
      <c r="D522" s="1" t="s">
        <v>92</v>
      </c>
      <c r="E522" s="3">
        <v>107.77</v>
      </c>
      <c r="F522" s="3">
        <v>107.77</v>
      </c>
      <c r="G522" s="2" t="s">
        <v>16</v>
      </c>
    </row>
    <row r="523" spans="1:7">
      <c r="A523" s="1" t="s">
        <v>627</v>
      </c>
      <c r="B523" s="2" t="s">
        <v>628</v>
      </c>
      <c r="C523" s="1" t="s">
        <v>60</v>
      </c>
      <c r="D523" s="1" t="s">
        <v>325</v>
      </c>
      <c r="E523" s="3">
        <v>-43.7</v>
      </c>
      <c r="F523" s="3">
        <v>-43.7</v>
      </c>
      <c r="G523" s="2" t="s">
        <v>16</v>
      </c>
    </row>
    <row r="524" spans="1:7">
      <c r="A524" s="1" t="s">
        <v>627</v>
      </c>
      <c r="B524" s="2" t="s">
        <v>628</v>
      </c>
      <c r="C524" s="1" t="s">
        <v>60</v>
      </c>
      <c r="D524" s="1" t="s">
        <v>92</v>
      </c>
      <c r="E524" s="3">
        <v>-8.3000000000000007</v>
      </c>
      <c r="F524" s="3">
        <v>-8.3000000000000007</v>
      </c>
      <c r="G524" s="2" t="s">
        <v>16</v>
      </c>
    </row>
    <row r="525" spans="1:7">
      <c r="A525" s="1" t="s">
        <v>629</v>
      </c>
      <c r="B525" s="2" t="s">
        <v>229</v>
      </c>
      <c r="C525" s="1" t="s">
        <v>213</v>
      </c>
      <c r="D525" s="1" t="s">
        <v>70</v>
      </c>
      <c r="E525" s="3">
        <v>116.81</v>
      </c>
      <c r="F525" s="3">
        <v>116.81</v>
      </c>
      <c r="G525" s="2" t="s">
        <v>76</v>
      </c>
    </row>
    <row r="526" spans="1:7">
      <c r="A526" s="1" t="s">
        <v>630</v>
      </c>
      <c r="B526" s="2" t="s">
        <v>631</v>
      </c>
      <c r="C526" s="1" t="s">
        <v>51</v>
      </c>
      <c r="D526" s="1" t="s">
        <v>70</v>
      </c>
      <c r="E526" s="3">
        <v>180</v>
      </c>
      <c r="F526" s="3">
        <v>180</v>
      </c>
      <c r="G526" s="2" t="s">
        <v>172</v>
      </c>
    </row>
    <row r="527" spans="1:7">
      <c r="A527" s="1" t="s">
        <v>629</v>
      </c>
      <c r="B527" s="2" t="s">
        <v>238</v>
      </c>
      <c r="C527" s="1" t="s">
        <v>84</v>
      </c>
      <c r="D527" s="1" t="s">
        <v>70</v>
      </c>
      <c r="E527" s="3">
        <v>38.82</v>
      </c>
      <c r="F527" s="3">
        <v>38.82</v>
      </c>
      <c r="G527" s="2" t="s">
        <v>76</v>
      </c>
    </row>
    <row r="528" spans="1:7">
      <c r="A528" s="1" t="s">
        <v>630</v>
      </c>
      <c r="B528" s="2" t="s">
        <v>632</v>
      </c>
      <c r="C528" s="1" t="s">
        <v>84</v>
      </c>
      <c r="D528" s="1" t="s">
        <v>70</v>
      </c>
      <c r="E528" s="3">
        <v>129.19999999999999</v>
      </c>
      <c r="F528" s="3">
        <v>129.19999999999999</v>
      </c>
      <c r="G528" s="2" t="s">
        <v>172</v>
      </c>
    </row>
    <row r="529" spans="1:7">
      <c r="A529" s="1" t="s">
        <v>629</v>
      </c>
      <c r="B529" s="2" t="s">
        <v>229</v>
      </c>
      <c r="C529" s="1" t="s">
        <v>43</v>
      </c>
      <c r="D529" s="1" t="s">
        <v>70</v>
      </c>
      <c r="E529" s="3">
        <v>87.55</v>
      </c>
      <c r="F529" s="3">
        <v>87.55</v>
      </c>
      <c r="G529" s="2" t="s">
        <v>76</v>
      </c>
    </row>
    <row r="530" spans="1:7">
      <c r="A530" s="1" t="s">
        <v>630</v>
      </c>
      <c r="B530" s="2" t="s">
        <v>633</v>
      </c>
      <c r="C530" s="1" t="s">
        <v>81</v>
      </c>
      <c r="D530" s="1" t="s">
        <v>70</v>
      </c>
      <c r="E530" s="3">
        <v>500</v>
      </c>
      <c r="F530" s="3">
        <v>500</v>
      </c>
      <c r="G530" s="2" t="s">
        <v>172</v>
      </c>
    </row>
    <row r="531" spans="1:7">
      <c r="A531" s="1" t="s">
        <v>634</v>
      </c>
      <c r="B531" s="2" t="s">
        <v>635</v>
      </c>
      <c r="C531" s="1" t="s">
        <v>61</v>
      </c>
      <c r="D531" s="1" t="s">
        <v>617</v>
      </c>
      <c r="E531" s="3">
        <v>167</v>
      </c>
      <c r="F531" s="3">
        <v>167</v>
      </c>
      <c r="G531" s="2" t="s">
        <v>16</v>
      </c>
    </row>
    <row r="532" spans="1:7">
      <c r="A532" s="1" t="s">
        <v>636</v>
      </c>
      <c r="B532" s="2" t="s">
        <v>637</v>
      </c>
      <c r="C532" s="1" t="s">
        <v>61</v>
      </c>
      <c r="D532" s="1" t="s">
        <v>617</v>
      </c>
      <c r="E532" s="3">
        <v>311.39999999999998</v>
      </c>
      <c r="F532" s="3">
        <v>311.39999999999998</v>
      </c>
      <c r="G532" s="2" t="s">
        <v>16</v>
      </c>
    </row>
    <row r="533" spans="1:7">
      <c r="A533" s="1" t="s">
        <v>638</v>
      </c>
      <c r="B533" s="2" t="s">
        <v>639</v>
      </c>
      <c r="C533" s="1" t="s">
        <v>61</v>
      </c>
      <c r="D533" s="1" t="s">
        <v>617</v>
      </c>
      <c r="E533" s="3">
        <v>945.38</v>
      </c>
      <c r="F533" s="3">
        <v>945.38</v>
      </c>
      <c r="G533" s="2" t="s">
        <v>16</v>
      </c>
    </row>
    <row r="534" spans="1:7">
      <c r="A534" s="1" t="s">
        <v>640</v>
      </c>
      <c r="B534" s="2" t="s">
        <v>641</v>
      </c>
      <c r="C534" s="1" t="s">
        <v>61</v>
      </c>
      <c r="D534" s="1" t="s">
        <v>281</v>
      </c>
      <c r="E534" s="3">
        <v>180</v>
      </c>
      <c r="F534" s="3">
        <v>180</v>
      </c>
      <c r="G534" s="2" t="s">
        <v>16</v>
      </c>
    </row>
    <row r="535" spans="1:7">
      <c r="A535" s="1" t="s">
        <v>642</v>
      </c>
      <c r="B535" s="2" t="s">
        <v>643</v>
      </c>
      <c r="C535" s="1" t="s">
        <v>61</v>
      </c>
      <c r="D535" s="1" t="s">
        <v>105</v>
      </c>
      <c r="E535" s="3">
        <v>315.31</v>
      </c>
      <c r="F535" s="3">
        <v>315.31</v>
      </c>
      <c r="G535" s="2" t="s">
        <v>16</v>
      </c>
    </row>
    <row r="536" spans="1:7">
      <c r="A536" s="1" t="s">
        <v>634</v>
      </c>
      <c r="B536" s="2" t="s">
        <v>644</v>
      </c>
      <c r="C536" s="1" t="s">
        <v>61</v>
      </c>
      <c r="D536" s="1" t="s">
        <v>92</v>
      </c>
      <c r="E536" s="3">
        <v>31.73</v>
      </c>
      <c r="F536" s="3">
        <v>31.73</v>
      </c>
      <c r="G536" s="2" t="s">
        <v>16</v>
      </c>
    </row>
    <row r="537" spans="1:7">
      <c r="A537" s="1" t="s">
        <v>636</v>
      </c>
      <c r="B537" s="2" t="s">
        <v>645</v>
      </c>
      <c r="C537" s="1" t="s">
        <v>61</v>
      </c>
      <c r="D537" s="1" t="s">
        <v>92</v>
      </c>
      <c r="E537" s="3">
        <v>59.17</v>
      </c>
      <c r="F537" s="3">
        <v>59.17</v>
      </c>
      <c r="G537" s="2" t="s">
        <v>16</v>
      </c>
    </row>
    <row r="538" spans="1:7">
      <c r="A538" s="1" t="s">
        <v>638</v>
      </c>
      <c r="B538" s="2" t="s">
        <v>646</v>
      </c>
      <c r="C538" s="1" t="s">
        <v>61</v>
      </c>
      <c r="D538" s="1" t="s">
        <v>92</v>
      </c>
      <c r="E538" s="3">
        <v>179.62</v>
      </c>
      <c r="F538" s="3">
        <v>179.62</v>
      </c>
      <c r="G538" s="2" t="s">
        <v>16</v>
      </c>
    </row>
    <row r="539" spans="1:7">
      <c r="A539" s="1" t="s">
        <v>640</v>
      </c>
      <c r="B539" s="2" t="s">
        <v>647</v>
      </c>
      <c r="C539" s="1" t="s">
        <v>61</v>
      </c>
      <c r="D539" s="1" t="s">
        <v>92</v>
      </c>
      <c r="E539" s="3">
        <v>34.200000000000003</v>
      </c>
      <c r="F539" s="3">
        <v>34.200000000000003</v>
      </c>
      <c r="G539" s="2" t="s">
        <v>16</v>
      </c>
    </row>
    <row r="540" spans="1:7">
      <c r="A540" s="1" t="s">
        <v>642</v>
      </c>
      <c r="B540" s="2" t="s">
        <v>648</v>
      </c>
      <c r="C540" s="1" t="s">
        <v>61</v>
      </c>
      <c r="D540" s="1" t="s">
        <v>92</v>
      </c>
      <c r="E540" s="3">
        <v>71.89</v>
      </c>
      <c r="F540" s="3">
        <v>71.89</v>
      </c>
      <c r="G540" s="2" t="s">
        <v>16</v>
      </c>
    </row>
    <row r="541" spans="1:7">
      <c r="A541" s="1" t="s">
        <v>642</v>
      </c>
      <c r="B541" s="2" t="s">
        <v>649</v>
      </c>
      <c r="C541" s="1" t="s">
        <v>61</v>
      </c>
      <c r="D541" s="1" t="s">
        <v>156</v>
      </c>
      <c r="E541" s="3">
        <v>63.03</v>
      </c>
      <c r="F541" s="3">
        <v>63.03</v>
      </c>
      <c r="G541" s="2" t="s">
        <v>16</v>
      </c>
    </row>
    <row r="542" spans="1:7">
      <c r="A542" s="1" t="s">
        <v>650</v>
      </c>
      <c r="B542" s="2" t="s">
        <v>651</v>
      </c>
      <c r="C542" s="1" t="s">
        <v>70</v>
      </c>
      <c r="D542" s="1" t="s">
        <v>111</v>
      </c>
      <c r="E542" s="3">
        <v>42.35</v>
      </c>
      <c r="F542" s="3">
        <v>42.35</v>
      </c>
      <c r="G542" s="2" t="s">
        <v>16</v>
      </c>
    </row>
    <row r="543" spans="1:7">
      <c r="A543" s="1" t="s">
        <v>650</v>
      </c>
      <c r="B543" s="2" t="s">
        <v>652</v>
      </c>
      <c r="C543" s="1" t="s">
        <v>70</v>
      </c>
      <c r="D543" s="1" t="s">
        <v>111</v>
      </c>
      <c r="E543" s="3">
        <v>51</v>
      </c>
      <c r="F543" s="3">
        <v>51</v>
      </c>
      <c r="G543" s="2" t="s">
        <v>16</v>
      </c>
    </row>
    <row r="544" spans="1:7">
      <c r="A544" s="1" t="s">
        <v>650</v>
      </c>
      <c r="B544" s="2" t="s">
        <v>115</v>
      </c>
      <c r="C544" s="1" t="s">
        <v>70</v>
      </c>
      <c r="D544" s="1" t="s">
        <v>111</v>
      </c>
      <c r="E544" s="3">
        <v>112.5</v>
      </c>
      <c r="F544" s="3">
        <v>112.5</v>
      </c>
      <c r="G544" s="2" t="s">
        <v>16</v>
      </c>
    </row>
    <row r="545" spans="1:7">
      <c r="A545" s="1" t="s">
        <v>650</v>
      </c>
      <c r="B545" s="2" t="s">
        <v>348</v>
      </c>
      <c r="C545" s="1" t="s">
        <v>70</v>
      </c>
      <c r="D545" s="1" t="s">
        <v>111</v>
      </c>
      <c r="E545" s="3">
        <v>243.18</v>
      </c>
      <c r="F545" s="3">
        <v>243.18</v>
      </c>
      <c r="G545" s="2" t="s">
        <v>16</v>
      </c>
    </row>
    <row r="546" spans="1:7">
      <c r="A546" s="1" t="s">
        <v>650</v>
      </c>
      <c r="B546" s="2" t="s">
        <v>653</v>
      </c>
      <c r="C546" s="1" t="s">
        <v>70</v>
      </c>
      <c r="D546" s="1" t="s">
        <v>111</v>
      </c>
      <c r="E546" s="3">
        <v>19.8</v>
      </c>
      <c r="F546" s="3">
        <v>19.8</v>
      </c>
      <c r="G546" s="2" t="s">
        <v>16</v>
      </c>
    </row>
    <row r="547" spans="1:7">
      <c r="A547" s="1" t="s">
        <v>650</v>
      </c>
      <c r="B547" s="2" t="s">
        <v>651</v>
      </c>
      <c r="C547" s="1" t="s">
        <v>70</v>
      </c>
      <c r="D547" s="1" t="s">
        <v>111</v>
      </c>
      <c r="E547" s="3">
        <v>29.32</v>
      </c>
      <c r="F547" s="3">
        <v>29.32</v>
      </c>
      <c r="G547" s="2" t="s">
        <v>16</v>
      </c>
    </row>
    <row r="548" spans="1:7">
      <c r="A548" s="1" t="s">
        <v>650</v>
      </c>
      <c r="B548" s="2" t="s">
        <v>115</v>
      </c>
      <c r="C548" s="1" t="s">
        <v>70</v>
      </c>
      <c r="D548" s="1" t="s">
        <v>111</v>
      </c>
      <c r="E548" s="3">
        <v>92</v>
      </c>
      <c r="F548" s="3">
        <v>92</v>
      </c>
      <c r="G548" s="2" t="s">
        <v>16</v>
      </c>
    </row>
    <row r="549" spans="1:7">
      <c r="A549" s="1" t="s">
        <v>650</v>
      </c>
      <c r="B549" s="2" t="s">
        <v>352</v>
      </c>
      <c r="C549" s="1" t="s">
        <v>70</v>
      </c>
      <c r="D549" s="1" t="s">
        <v>111</v>
      </c>
      <c r="E549" s="3">
        <v>40</v>
      </c>
      <c r="F549" s="3">
        <v>40</v>
      </c>
      <c r="G549" s="2" t="s">
        <v>16</v>
      </c>
    </row>
    <row r="550" spans="1:7">
      <c r="A550" s="1" t="s">
        <v>650</v>
      </c>
      <c r="B550" s="2" t="s">
        <v>654</v>
      </c>
      <c r="C550" s="1" t="s">
        <v>70</v>
      </c>
      <c r="D550" s="1" t="s">
        <v>111</v>
      </c>
      <c r="E550" s="3">
        <v>45</v>
      </c>
      <c r="F550" s="3">
        <v>45</v>
      </c>
      <c r="G550" s="2" t="s">
        <v>16</v>
      </c>
    </row>
    <row r="551" spans="1:7">
      <c r="A551" s="1" t="s">
        <v>650</v>
      </c>
      <c r="B551" s="2" t="s">
        <v>651</v>
      </c>
      <c r="C551" s="1" t="s">
        <v>70</v>
      </c>
      <c r="D551" s="1" t="s">
        <v>111</v>
      </c>
      <c r="E551" s="3">
        <v>25.41</v>
      </c>
      <c r="F551" s="3">
        <v>25.41</v>
      </c>
      <c r="G551" s="2" t="s">
        <v>16</v>
      </c>
    </row>
    <row r="552" spans="1:7">
      <c r="A552" s="1" t="s">
        <v>655</v>
      </c>
      <c r="B552" s="2" t="s">
        <v>296</v>
      </c>
      <c r="C552" s="1" t="s">
        <v>27</v>
      </c>
      <c r="D552" s="1" t="s">
        <v>14</v>
      </c>
      <c r="E552" s="3">
        <v>10000</v>
      </c>
      <c r="F552" s="3">
        <v>10000</v>
      </c>
      <c r="G552" s="2" t="s">
        <v>16</v>
      </c>
    </row>
    <row r="553" spans="1:7">
      <c r="A553" s="1" t="s">
        <v>656</v>
      </c>
      <c r="B553" s="2" t="s">
        <v>294</v>
      </c>
      <c r="C553" s="1" t="s">
        <v>26</v>
      </c>
      <c r="D553" s="1" t="s">
        <v>61</v>
      </c>
      <c r="E553" s="3">
        <v>633.08000000000004</v>
      </c>
      <c r="F553" s="3">
        <v>633.08000000000004</v>
      </c>
      <c r="G553" s="2" t="s">
        <v>16</v>
      </c>
    </row>
    <row r="554" spans="1:7">
      <c r="A554" s="1" t="s">
        <v>657</v>
      </c>
      <c r="B554" s="2" t="s">
        <v>296</v>
      </c>
      <c r="C554" s="1" t="s">
        <v>27</v>
      </c>
      <c r="D554" s="1" t="s">
        <v>14</v>
      </c>
      <c r="E554" s="3">
        <v>20000</v>
      </c>
      <c r="F554" s="3">
        <v>20000</v>
      </c>
      <c r="G554" s="2" t="s">
        <v>16</v>
      </c>
    </row>
    <row r="555" spans="1:7">
      <c r="A555" s="1" t="s">
        <v>658</v>
      </c>
      <c r="B555" s="2" t="s">
        <v>298</v>
      </c>
      <c r="C555" s="1" t="s">
        <v>26</v>
      </c>
      <c r="D555" s="1" t="s">
        <v>61</v>
      </c>
      <c r="E555" s="3">
        <v>1013.88</v>
      </c>
      <c r="F555" s="3">
        <v>1013.88</v>
      </c>
      <c r="G555" s="2" t="s">
        <v>16</v>
      </c>
    </row>
    <row r="556" spans="1:7">
      <c r="A556" s="1" t="s">
        <v>658</v>
      </c>
      <c r="B556" s="2" t="s">
        <v>299</v>
      </c>
      <c r="C556" s="1" t="s">
        <v>30</v>
      </c>
      <c r="D556" s="1" t="s">
        <v>26</v>
      </c>
      <c r="E556" s="3">
        <v>3</v>
      </c>
      <c r="F556" s="3">
        <v>3</v>
      </c>
      <c r="G556" s="2" t="s">
        <v>16</v>
      </c>
    </row>
    <row r="557" spans="1:7">
      <c r="A557" s="1" t="s">
        <v>659</v>
      </c>
      <c r="B557" s="2" t="s">
        <v>660</v>
      </c>
      <c r="C557" s="1" t="s">
        <v>70</v>
      </c>
      <c r="D557" s="1" t="s">
        <v>14</v>
      </c>
      <c r="E557" s="3">
        <v>8498.07</v>
      </c>
      <c r="F557" s="3">
        <v>8498.07</v>
      </c>
      <c r="G557" s="2" t="s">
        <v>16</v>
      </c>
    </row>
    <row r="558" spans="1:7">
      <c r="A558" s="1" t="s">
        <v>661</v>
      </c>
      <c r="B558" s="2" t="s">
        <v>662</v>
      </c>
      <c r="C558" s="1" t="s">
        <v>73</v>
      </c>
      <c r="D558" s="1" t="s">
        <v>14</v>
      </c>
      <c r="E558" s="3">
        <v>61404.7</v>
      </c>
      <c r="F558" s="3">
        <v>61404.7</v>
      </c>
      <c r="G558" s="2" t="s">
        <v>16</v>
      </c>
    </row>
    <row r="559" spans="1:7">
      <c r="A559" s="1" t="s">
        <v>663</v>
      </c>
      <c r="B559" s="2" t="s">
        <v>301</v>
      </c>
      <c r="C559" s="1" t="s">
        <v>108</v>
      </c>
      <c r="D559" s="1" t="s">
        <v>14</v>
      </c>
      <c r="E559" s="3">
        <v>14826</v>
      </c>
      <c r="F559" s="3">
        <v>14826</v>
      </c>
      <c r="G559" s="2" t="s">
        <v>16</v>
      </c>
    </row>
    <row r="560" spans="1:7">
      <c r="A560" s="1" t="s">
        <v>663</v>
      </c>
      <c r="B560" s="2" t="s">
        <v>301</v>
      </c>
      <c r="C560" s="1" t="s">
        <v>664</v>
      </c>
      <c r="D560" s="1" t="s">
        <v>14</v>
      </c>
      <c r="E560" s="3">
        <v>148</v>
      </c>
      <c r="F560" s="3">
        <v>148</v>
      </c>
      <c r="G560" s="2" t="s">
        <v>16</v>
      </c>
    </row>
    <row r="561" spans="1:7">
      <c r="A561" s="1" t="s">
        <v>665</v>
      </c>
      <c r="B561" s="2" t="s">
        <v>183</v>
      </c>
      <c r="C561" s="1" t="s">
        <v>55</v>
      </c>
      <c r="D561" s="1" t="s">
        <v>56</v>
      </c>
      <c r="E561" s="3">
        <v>15.72</v>
      </c>
      <c r="F561" s="3">
        <v>15.72</v>
      </c>
      <c r="G561" s="2" t="s">
        <v>184</v>
      </c>
    </row>
    <row r="562" spans="1:7">
      <c r="A562" s="1" t="s">
        <v>666</v>
      </c>
      <c r="B562" s="2" t="s">
        <v>147</v>
      </c>
      <c r="C562" s="1" t="s">
        <v>55</v>
      </c>
      <c r="D562" s="1" t="s">
        <v>56</v>
      </c>
      <c r="E562" s="3">
        <v>11.79</v>
      </c>
      <c r="F562" s="3">
        <v>11.79</v>
      </c>
      <c r="G562" s="2" t="s">
        <v>148</v>
      </c>
    </row>
    <row r="563" spans="1:7">
      <c r="A563" s="1" t="s">
        <v>667</v>
      </c>
      <c r="B563" s="2" t="s">
        <v>144</v>
      </c>
      <c r="C563" s="1" t="s">
        <v>55</v>
      </c>
      <c r="D563" s="1" t="s">
        <v>56</v>
      </c>
      <c r="E563" s="3">
        <v>17.03</v>
      </c>
      <c r="F563" s="3">
        <v>17.03</v>
      </c>
      <c r="G563" s="2" t="s">
        <v>145</v>
      </c>
    </row>
    <row r="564" spans="1:7">
      <c r="A564" s="1" t="s">
        <v>668</v>
      </c>
      <c r="B564" s="2" t="s">
        <v>313</v>
      </c>
      <c r="C564" s="1" t="s">
        <v>55</v>
      </c>
      <c r="D564" s="1" t="s">
        <v>56</v>
      </c>
      <c r="E564" s="3">
        <v>24.89</v>
      </c>
      <c r="F564" s="3">
        <v>24.89</v>
      </c>
      <c r="G564" s="2" t="s">
        <v>314</v>
      </c>
    </row>
    <row r="565" spans="1:7">
      <c r="A565" s="1" t="s">
        <v>669</v>
      </c>
      <c r="B565" s="2" t="s">
        <v>130</v>
      </c>
      <c r="C565" s="1" t="s">
        <v>38</v>
      </c>
      <c r="D565" s="1" t="s">
        <v>43</v>
      </c>
      <c r="E565" s="3">
        <v>87.54</v>
      </c>
      <c r="F565" s="3">
        <v>87.54</v>
      </c>
      <c r="G565" s="2" t="s">
        <v>131</v>
      </c>
    </row>
    <row r="566" spans="1:7">
      <c r="A566" s="1" t="s">
        <v>670</v>
      </c>
      <c r="B566" s="2" t="s">
        <v>37</v>
      </c>
      <c r="C566" s="1" t="s">
        <v>38</v>
      </c>
      <c r="D566" s="1" t="s">
        <v>39</v>
      </c>
      <c r="E566" s="3">
        <v>8.2100000000000009</v>
      </c>
      <c r="F566" s="3">
        <v>8.2100000000000009</v>
      </c>
      <c r="G566" s="2" t="s">
        <v>40</v>
      </c>
    </row>
    <row r="567" spans="1:7">
      <c r="A567" s="1" t="s">
        <v>671</v>
      </c>
      <c r="B567" s="2" t="s">
        <v>672</v>
      </c>
      <c r="C567" s="1" t="s">
        <v>38</v>
      </c>
      <c r="D567" s="1" t="s">
        <v>39</v>
      </c>
      <c r="E567" s="3">
        <v>47.9</v>
      </c>
      <c r="F567" s="3">
        <v>47.9</v>
      </c>
      <c r="G567" s="2" t="s">
        <v>247</v>
      </c>
    </row>
    <row r="568" spans="1:7">
      <c r="A568" s="1" t="s">
        <v>673</v>
      </c>
      <c r="B568" s="2" t="s">
        <v>37</v>
      </c>
      <c r="C568" s="1" t="s">
        <v>38</v>
      </c>
      <c r="D568" s="1" t="s">
        <v>39</v>
      </c>
      <c r="E568" s="3">
        <v>46.64</v>
      </c>
      <c r="F568" s="3">
        <v>46.64</v>
      </c>
      <c r="G568" s="2" t="s">
        <v>40</v>
      </c>
    </row>
    <row r="569" spans="1:7">
      <c r="A569" s="1" t="s">
        <v>674</v>
      </c>
      <c r="B569" s="2" t="s">
        <v>317</v>
      </c>
      <c r="C569" s="1" t="s">
        <v>38</v>
      </c>
      <c r="D569" s="1" t="s">
        <v>39</v>
      </c>
      <c r="E569" s="3">
        <v>5.87</v>
      </c>
      <c r="F569" s="3">
        <v>5.87</v>
      </c>
      <c r="G569" s="2" t="s">
        <v>318</v>
      </c>
    </row>
    <row r="570" spans="1:7">
      <c r="A570" s="1" t="s">
        <v>675</v>
      </c>
      <c r="B570" s="2" t="s">
        <v>37</v>
      </c>
      <c r="C570" s="1" t="s">
        <v>50</v>
      </c>
      <c r="D570" s="1" t="s">
        <v>51</v>
      </c>
      <c r="E570" s="3">
        <v>180</v>
      </c>
      <c r="F570" s="3">
        <v>180</v>
      </c>
      <c r="G570" s="2" t="s">
        <v>40</v>
      </c>
    </row>
    <row r="571" spans="1:7">
      <c r="A571" s="1" t="s">
        <v>674</v>
      </c>
      <c r="B571" s="2" t="s">
        <v>317</v>
      </c>
      <c r="C571" s="1" t="s">
        <v>55</v>
      </c>
      <c r="D571" s="1" t="s">
        <v>56</v>
      </c>
      <c r="E571" s="3">
        <v>9.24</v>
      </c>
      <c r="F571" s="3">
        <v>9.24</v>
      </c>
      <c r="G571" s="2" t="s">
        <v>318</v>
      </c>
    </row>
    <row r="572" spans="1:7">
      <c r="A572" s="1" t="s">
        <v>674</v>
      </c>
      <c r="B572" s="2" t="s">
        <v>317</v>
      </c>
      <c r="C572" s="1" t="s">
        <v>38</v>
      </c>
      <c r="D572" s="1" t="s">
        <v>43</v>
      </c>
      <c r="E572" s="3">
        <v>1.34</v>
      </c>
      <c r="F572" s="3">
        <v>1.34</v>
      </c>
      <c r="G572" s="2" t="s">
        <v>318</v>
      </c>
    </row>
    <row r="573" spans="1:7">
      <c r="A573" s="1" t="s">
        <v>676</v>
      </c>
      <c r="B573" s="2" t="s">
        <v>677</v>
      </c>
      <c r="C573" s="1" t="s">
        <v>60</v>
      </c>
      <c r="D573" s="1" t="s">
        <v>61</v>
      </c>
      <c r="E573" s="3">
        <v>371.29</v>
      </c>
      <c r="F573" s="3">
        <v>371.29</v>
      </c>
      <c r="G573" s="2" t="s">
        <v>16</v>
      </c>
    </row>
    <row r="574" spans="1:7">
      <c r="A574" s="1" t="s">
        <v>678</v>
      </c>
      <c r="B574" s="2" t="s">
        <v>153</v>
      </c>
      <c r="C574" s="1" t="s">
        <v>60</v>
      </c>
      <c r="D574" s="1" t="s">
        <v>162</v>
      </c>
      <c r="E574" s="3">
        <v>6050.42</v>
      </c>
      <c r="F574" s="3">
        <v>6050.42</v>
      </c>
      <c r="G574" s="2" t="s">
        <v>16</v>
      </c>
    </row>
    <row r="575" spans="1:7">
      <c r="A575" s="1" t="s">
        <v>678</v>
      </c>
      <c r="B575" s="2" t="s">
        <v>153</v>
      </c>
      <c r="C575" s="1" t="s">
        <v>60</v>
      </c>
      <c r="D575" s="1" t="s">
        <v>92</v>
      </c>
      <c r="E575" s="3">
        <v>1149.58</v>
      </c>
      <c r="F575" s="3">
        <v>1149.58</v>
      </c>
      <c r="G575" s="2" t="s">
        <v>16</v>
      </c>
    </row>
    <row r="576" spans="1:7">
      <c r="A576" s="1" t="s">
        <v>679</v>
      </c>
      <c r="B576" s="2" t="s">
        <v>680</v>
      </c>
      <c r="C576" s="1" t="s">
        <v>70</v>
      </c>
      <c r="D576" s="1" t="s">
        <v>60</v>
      </c>
      <c r="E576" s="3">
        <v>809.2</v>
      </c>
      <c r="F576" s="3">
        <v>809.2</v>
      </c>
      <c r="G576" s="2" t="s">
        <v>16</v>
      </c>
    </row>
    <row r="577" spans="1:7">
      <c r="A577" s="1" t="s">
        <v>681</v>
      </c>
      <c r="B577" s="2" t="s">
        <v>682</v>
      </c>
      <c r="C577" s="1" t="s">
        <v>73</v>
      </c>
      <c r="D577" s="1" t="s">
        <v>60</v>
      </c>
      <c r="E577" s="3">
        <v>521.99</v>
      </c>
      <c r="F577" s="3">
        <v>521.99</v>
      </c>
      <c r="G577" s="2" t="s">
        <v>16</v>
      </c>
    </row>
    <row r="578" spans="1:7">
      <c r="A578" s="1" t="s">
        <v>683</v>
      </c>
      <c r="B578" s="2" t="s">
        <v>684</v>
      </c>
      <c r="C578" s="1" t="s">
        <v>568</v>
      </c>
      <c r="D578" s="1" t="s">
        <v>60</v>
      </c>
      <c r="E578" s="3">
        <v>500</v>
      </c>
      <c r="F578" s="3">
        <v>500</v>
      </c>
      <c r="G578" s="2" t="s">
        <v>16</v>
      </c>
    </row>
    <row r="579" spans="1:7">
      <c r="A579" s="1" t="s">
        <v>685</v>
      </c>
      <c r="B579" s="2" t="s">
        <v>686</v>
      </c>
      <c r="C579" s="1" t="s">
        <v>111</v>
      </c>
      <c r="D579" s="1" t="s">
        <v>60</v>
      </c>
      <c r="E579" s="3">
        <v>1000</v>
      </c>
      <c r="F579" s="3">
        <v>1000</v>
      </c>
      <c r="G579" s="2" t="s">
        <v>16</v>
      </c>
    </row>
    <row r="580" spans="1:7">
      <c r="A580" s="1" t="s">
        <v>687</v>
      </c>
      <c r="B580" s="2" t="s">
        <v>160</v>
      </c>
      <c r="C580" s="1" t="s">
        <v>111</v>
      </c>
      <c r="D580" s="1" t="s">
        <v>60</v>
      </c>
      <c r="E580" s="3">
        <v>700.56</v>
      </c>
      <c r="F580" s="3">
        <v>700.56</v>
      </c>
      <c r="G580" s="2" t="s">
        <v>16</v>
      </c>
    </row>
    <row r="581" spans="1:7">
      <c r="A581" s="1" t="s">
        <v>688</v>
      </c>
      <c r="B581" s="2" t="s">
        <v>153</v>
      </c>
      <c r="C581" s="1" t="s">
        <v>60</v>
      </c>
      <c r="D581" s="1" t="s">
        <v>156</v>
      </c>
      <c r="E581" s="3">
        <v>945.38</v>
      </c>
      <c r="F581" s="3">
        <v>945.38</v>
      </c>
      <c r="G581" s="2" t="s">
        <v>16</v>
      </c>
    </row>
    <row r="582" spans="1:7">
      <c r="A582" s="1" t="s">
        <v>688</v>
      </c>
      <c r="B582" s="2" t="s">
        <v>153</v>
      </c>
      <c r="C582" s="1" t="s">
        <v>60</v>
      </c>
      <c r="D582" s="1" t="s">
        <v>92</v>
      </c>
      <c r="E582" s="3">
        <v>179.62</v>
      </c>
      <c r="F582" s="3">
        <v>179.62</v>
      </c>
      <c r="G582" s="2" t="s">
        <v>16</v>
      </c>
    </row>
    <row r="583" spans="1:7">
      <c r="A583" s="1" t="s">
        <v>689</v>
      </c>
      <c r="B583" s="2" t="s">
        <v>690</v>
      </c>
      <c r="C583" s="1" t="s">
        <v>70</v>
      </c>
      <c r="D583" s="1" t="s">
        <v>73</v>
      </c>
      <c r="E583" s="3">
        <v>521.99</v>
      </c>
      <c r="F583" s="3">
        <v>521.99</v>
      </c>
      <c r="G583" s="2" t="s">
        <v>16</v>
      </c>
    </row>
    <row r="584" spans="1:7">
      <c r="A584" s="1" t="s">
        <v>689</v>
      </c>
      <c r="B584" s="2" t="s">
        <v>690</v>
      </c>
      <c r="C584" s="1" t="s">
        <v>70</v>
      </c>
      <c r="D584" s="1" t="s">
        <v>73</v>
      </c>
      <c r="E584" s="3">
        <v>254.66</v>
      </c>
      <c r="F584" s="3">
        <v>254.66</v>
      </c>
      <c r="G584" s="2" t="s">
        <v>16</v>
      </c>
    </row>
    <row r="585" spans="1:7">
      <c r="A585" s="1" t="s">
        <v>689</v>
      </c>
      <c r="B585" s="2" t="s">
        <v>690</v>
      </c>
      <c r="C585" s="1" t="s">
        <v>691</v>
      </c>
      <c r="D585" s="1" t="s">
        <v>73</v>
      </c>
      <c r="E585" s="3">
        <v>7311</v>
      </c>
      <c r="F585" s="3">
        <v>7311</v>
      </c>
      <c r="G585" s="2" t="s">
        <v>16</v>
      </c>
    </row>
    <row r="586" spans="1:7">
      <c r="A586" s="1" t="s">
        <v>692</v>
      </c>
      <c r="B586" s="2" t="s">
        <v>693</v>
      </c>
      <c r="C586" s="1" t="s">
        <v>51</v>
      </c>
      <c r="D586" s="1" t="s">
        <v>70</v>
      </c>
      <c r="E586" s="3">
        <v>42.86</v>
      </c>
      <c r="F586" s="3">
        <v>42.86</v>
      </c>
      <c r="G586" s="2" t="s">
        <v>76</v>
      </c>
    </row>
    <row r="587" spans="1:7">
      <c r="A587" s="1" t="s">
        <v>694</v>
      </c>
      <c r="B587" s="2" t="s">
        <v>331</v>
      </c>
      <c r="C587" s="1" t="s">
        <v>39</v>
      </c>
      <c r="D587" s="1" t="s">
        <v>70</v>
      </c>
      <c r="E587" s="3">
        <v>94.53</v>
      </c>
      <c r="F587" s="3">
        <v>94.53</v>
      </c>
      <c r="G587" s="2" t="s">
        <v>76</v>
      </c>
    </row>
    <row r="588" spans="1:7">
      <c r="A588" s="1" t="s">
        <v>695</v>
      </c>
      <c r="B588" s="2" t="s">
        <v>471</v>
      </c>
      <c r="C588" s="1" t="s">
        <v>171</v>
      </c>
      <c r="D588" s="1" t="s">
        <v>70</v>
      </c>
      <c r="E588" s="3">
        <v>35.590000000000003</v>
      </c>
      <c r="F588" s="3">
        <v>35.590000000000003</v>
      </c>
      <c r="G588" s="2" t="s">
        <v>172</v>
      </c>
    </row>
    <row r="589" spans="1:7">
      <c r="A589" s="1" t="s">
        <v>696</v>
      </c>
      <c r="B589" s="2" t="s">
        <v>697</v>
      </c>
      <c r="C589" s="1" t="s">
        <v>81</v>
      </c>
      <c r="D589" s="1" t="s">
        <v>70</v>
      </c>
      <c r="E589" s="3">
        <v>400</v>
      </c>
      <c r="F589" s="3">
        <v>400</v>
      </c>
      <c r="G589" s="2" t="s">
        <v>172</v>
      </c>
    </row>
    <row r="590" spans="1:7">
      <c r="A590" s="1" t="s">
        <v>698</v>
      </c>
      <c r="B590" s="2" t="s">
        <v>496</v>
      </c>
      <c r="C590" s="1" t="s">
        <v>213</v>
      </c>
      <c r="D590" s="1" t="s">
        <v>70</v>
      </c>
      <c r="E590" s="3">
        <v>-438.65</v>
      </c>
      <c r="F590" s="3">
        <v>-438.65</v>
      </c>
      <c r="G590" s="2" t="s">
        <v>76</v>
      </c>
    </row>
    <row r="591" spans="1:7">
      <c r="A591" s="1" t="s">
        <v>692</v>
      </c>
      <c r="B591" s="2" t="s">
        <v>699</v>
      </c>
      <c r="C591" s="1" t="s">
        <v>84</v>
      </c>
      <c r="D591" s="1" t="s">
        <v>70</v>
      </c>
      <c r="E591" s="3">
        <v>8.14</v>
      </c>
      <c r="F591" s="3">
        <v>8.14</v>
      </c>
      <c r="G591" s="2" t="s">
        <v>76</v>
      </c>
    </row>
    <row r="592" spans="1:7">
      <c r="A592" s="1" t="s">
        <v>694</v>
      </c>
      <c r="B592" s="2" t="s">
        <v>341</v>
      </c>
      <c r="C592" s="1" t="s">
        <v>84</v>
      </c>
      <c r="D592" s="1" t="s">
        <v>70</v>
      </c>
      <c r="E592" s="3">
        <v>17.97</v>
      </c>
      <c r="F592" s="3">
        <v>17.97</v>
      </c>
      <c r="G592" s="2" t="s">
        <v>76</v>
      </c>
    </row>
    <row r="593" spans="1:7">
      <c r="A593" s="1" t="s">
        <v>695</v>
      </c>
      <c r="B593" s="2" t="s">
        <v>474</v>
      </c>
      <c r="C593" s="1" t="s">
        <v>84</v>
      </c>
      <c r="D593" s="1" t="s">
        <v>70</v>
      </c>
      <c r="E593" s="3">
        <v>6.76</v>
      </c>
      <c r="F593" s="3">
        <v>6.76</v>
      </c>
      <c r="G593" s="2" t="s">
        <v>172</v>
      </c>
    </row>
    <row r="594" spans="1:7">
      <c r="A594" s="1" t="s">
        <v>696</v>
      </c>
      <c r="B594" s="2" t="s">
        <v>700</v>
      </c>
      <c r="C594" s="1" t="s">
        <v>91</v>
      </c>
      <c r="D594" s="1" t="s">
        <v>70</v>
      </c>
      <c r="E594" s="3">
        <v>76</v>
      </c>
      <c r="F594" s="3">
        <v>76</v>
      </c>
      <c r="G594" s="2" t="s">
        <v>172</v>
      </c>
    </row>
    <row r="595" spans="1:7">
      <c r="A595" s="1" t="s">
        <v>698</v>
      </c>
      <c r="B595" s="2" t="s">
        <v>497</v>
      </c>
      <c r="C595" s="1" t="s">
        <v>84</v>
      </c>
      <c r="D595" s="1" t="s">
        <v>70</v>
      </c>
      <c r="E595" s="3">
        <v>-83.34</v>
      </c>
      <c r="F595" s="3">
        <v>-83.34</v>
      </c>
      <c r="G595" s="2" t="s">
        <v>76</v>
      </c>
    </row>
    <row r="596" spans="1:7">
      <c r="A596" s="1" t="s">
        <v>701</v>
      </c>
      <c r="B596" s="2" t="s">
        <v>702</v>
      </c>
      <c r="C596" s="1" t="s">
        <v>212</v>
      </c>
      <c r="D596" s="1" t="s">
        <v>213</v>
      </c>
      <c r="E596" s="3">
        <v>116.81</v>
      </c>
      <c r="F596" s="3">
        <v>116.81</v>
      </c>
      <c r="G596" s="2" t="s">
        <v>47</v>
      </c>
    </row>
    <row r="597" spans="1:7">
      <c r="A597" s="1" t="s">
        <v>701</v>
      </c>
      <c r="B597" s="2" t="s">
        <v>702</v>
      </c>
      <c r="C597" s="1" t="s">
        <v>215</v>
      </c>
      <c r="D597" s="1" t="s">
        <v>216</v>
      </c>
      <c r="E597" s="3">
        <v>116.81</v>
      </c>
      <c r="F597" s="3">
        <v>116.81</v>
      </c>
      <c r="G597" s="2" t="s">
        <v>16</v>
      </c>
    </row>
    <row r="598" spans="1:7">
      <c r="A598" s="1" t="s">
        <v>703</v>
      </c>
      <c r="B598" s="2" t="s">
        <v>355</v>
      </c>
      <c r="C598" s="1" t="s">
        <v>19</v>
      </c>
      <c r="D598" s="1" t="s">
        <v>27</v>
      </c>
      <c r="E598" s="3">
        <v>10000</v>
      </c>
      <c r="F598" s="3">
        <v>10000</v>
      </c>
      <c r="G598" s="2" t="s">
        <v>16</v>
      </c>
    </row>
    <row r="599" spans="1:7">
      <c r="A599" s="1" t="s">
        <v>704</v>
      </c>
      <c r="B599" s="2" t="s">
        <v>705</v>
      </c>
      <c r="C599" s="1" t="s">
        <v>23</v>
      </c>
      <c r="D599" s="1" t="s">
        <v>61</v>
      </c>
      <c r="E599" s="3">
        <v>2587</v>
      </c>
      <c r="F599" s="3">
        <v>2587</v>
      </c>
      <c r="G599" s="2" t="s">
        <v>16</v>
      </c>
    </row>
    <row r="600" spans="1:7">
      <c r="A600" s="1" t="s">
        <v>706</v>
      </c>
      <c r="B600" s="2" t="s">
        <v>391</v>
      </c>
      <c r="C600" s="1" t="s">
        <v>27</v>
      </c>
      <c r="D600" s="1" t="s">
        <v>26</v>
      </c>
      <c r="E600" s="3">
        <v>18749</v>
      </c>
      <c r="F600" s="3">
        <v>18749</v>
      </c>
      <c r="G600" s="2" t="s">
        <v>16</v>
      </c>
    </row>
    <row r="601" spans="1:7">
      <c r="A601" s="1" t="s">
        <v>707</v>
      </c>
      <c r="B601" s="2" t="s">
        <v>392</v>
      </c>
      <c r="C601" s="1" t="s">
        <v>26</v>
      </c>
      <c r="D601" s="1" t="s">
        <v>27</v>
      </c>
      <c r="E601" s="3">
        <v>20000</v>
      </c>
      <c r="F601" s="3">
        <v>20000</v>
      </c>
      <c r="G601" s="2" t="s">
        <v>16</v>
      </c>
    </row>
    <row r="602" spans="1:7">
      <c r="A602" s="1" t="s">
        <v>703</v>
      </c>
      <c r="B602" s="2" t="s">
        <v>359</v>
      </c>
      <c r="C602" s="1" t="s">
        <v>30</v>
      </c>
      <c r="D602" s="1" t="s">
        <v>19</v>
      </c>
      <c r="E602" s="3">
        <v>4</v>
      </c>
      <c r="F602" s="3">
        <v>4</v>
      </c>
      <c r="G602" s="2" t="s">
        <v>16</v>
      </c>
    </row>
    <row r="603" spans="1:7">
      <c r="A603" s="1" t="s">
        <v>708</v>
      </c>
      <c r="B603" s="2" t="s">
        <v>389</v>
      </c>
      <c r="C603" s="1" t="s">
        <v>387</v>
      </c>
      <c r="D603" s="1" t="s">
        <v>23</v>
      </c>
      <c r="E603" s="3">
        <v>1500</v>
      </c>
      <c r="F603" s="3">
        <v>1500</v>
      </c>
      <c r="G603" s="2" t="s">
        <v>16</v>
      </c>
    </row>
    <row r="604" spans="1:7">
      <c r="A604" s="1" t="s">
        <v>709</v>
      </c>
      <c r="B604" s="2" t="s">
        <v>391</v>
      </c>
      <c r="C604" s="1" t="s">
        <v>27</v>
      </c>
      <c r="D604" s="1" t="s">
        <v>26</v>
      </c>
      <c r="E604" s="3">
        <v>10000</v>
      </c>
      <c r="F604" s="3">
        <v>10000</v>
      </c>
      <c r="G604" s="2" t="s">
        <v>16</v>
      </c>
    </row>
    <row r="605" spans="1:7">
      <c r="A605" s="1" t="s">
        <v>706</v>
      </c>
      <c r="B605" s="2" t="s">
        <v>392</v>
      </c>
      <c r="C605" s="1" t="s">
        <v>26</v>
      </c>
      <c r="D605" s="1" t="s">
        <v>27</v>
      </c>
      <c r="E605" s="3">
        <v>18749</v>
      </c>
      <c r="F605" s="3">
        <v>18749</v>
      </c>
      <c r="G605" s="2" t="s">
        <v>16</v>
      </c>
    </row>
    <row r="606" spans="1:7">
      <c r="A606" s="1" t="s">
        <v>706</v>
      </c>
      <c r="B606" s="2" t="s">
        <v>386</v>
      </c>
      <c r="C606" s="1" t="s">
        <v>387</v>
      </c>
      <c r="D606" s="1" t="s">
        <v>19</v>
      </c>
      <c r="E606" s="3">
        <v>10400</v>
      </c>
      <c r="F606" s="3">
        <v>10400</v>
      </c>
      <c r="G606" s="2" t="s">
        <v>16</v>
      </c>
    </row>
    <row r="607" spans="1:7">
      <c r="A607" s="1" t="s">
        <v>709</v>
      </c>
      <c r="B607" s="2" t="s">
        <v>391</v>
      </c>
      <c r="C607" s="1" t="s">
        <v>30</v>
      </c>
      <c r="D607" s="1" t="s">
        <v>26</v>
      </c>
      <c r="E607" s="3">
        <v>80</v>
      </c>
      <c r="F607" s="3">
        <v>80</v>
      </c>
      <c r="G607" s="2" t="s">
        <v>16</v>
      </c>
    </row>
    <row r="608" spans="1:7">
      <c r="A608" s="1" t="s">
        <v>706</v>
      </c>
      <c r="B608" s="2" t="s">
        <v>364</v>
      </c>
      <c r="C608" s="1" t="s">
        <v>30</v>
      </c>
      <c r="D608" s="1" t="s">
        <v>19</v>
      </c>
      <c r="E608" s="3">
        <v>16</v>
      </c>
      <c r="F608" s="3">
        <v>16</v>
      </c>
      <c r="G608" s="2" t="s">
        <v>16</v>
      </c>
    </row>
    <row r="609" spans="1:7">
      <c r="A609" s="1" t="s">
        <v>710</v>
      </c>
      <c r="B609" s="2" t="s">
        <v>711</v>
      </c>
      <c r="C609" s="1" t="s">
        <v>568</v>
      </c>
      <c r="D609" s="1" t="s">
        <v>27</v>
      </c>
      <c r="E609" s="3">
        <v>149</v>
      </c>
      <c r="F609" s="3">
        <v>149</v>
      </c>
      <c r="G609" s="2" t="s">
        <v>16</v>
      </c>
    </row>
    <row r="610" spans="1:7">
      <c r="A610" s="1" t="s">
        <v>710</v>
      </c>
      <c r="B610" s="2" t="s">
        <v>712</v>
      </c>
      <c r="C610" s="1" t="s">
        <v>27</v>
      </c>
      <c r="D610" s="1" t="s">
        <v>26</v>
      </c>
      <c r="E610" s="3">
        <v>149</v>
      </c>
      <c r="F610" s="3">
        <v>149</v>
      </c>
      <c r="G610" s="2" t="s">
        <v>16</v>
      </c>
    </row>
    <row r="611" spans="1:7">
      <c r="A611" s="1" t="s">
        <v>713</v>
      </c>
      <c r="B611" s="2" t="s">
        <v>714</v>
      </c>
      <c r="C611" s="1" t="s">
        <v>19</v>
      </c>
      <c r="D611" s="1" t="s">
        <v>61</v>
      </c>
      <c r="E611" s="3">
        <v>1125</v>
      </c>
      <c r="F611" s="3">
        <v>1125</v>
      </c>
      <c r="G611" s="2" t="s">
        <v>16</v>
      </c>
    </row>
    <row r="612" spans="1:7">
      <c r="A612" s="1" t="s">
        <v>713</v>
      </c>
      <c r="B612" s="2" t="s">
        <v>715</v>
      </c>
      <c r="C612" s="1" t="s">
        <v>30</v>
      </c>
      <c r="D612" s="1" t="s">
        <v>19</v>
      </c>
      <c r="E612" s="3">
        <v>4</v>
      </c>
      <c r="F612" s="3">
        <v>4</v>
      </c>
      <c r="G612" s="2" t="s">
        <v>16</v>
      </c>
    </row>
    <row r="613" spans="1:7">
      <c r="A613" s="1" t="s">
        <v>716</v>
      </c>
      <c r="B613" s="2" t="s">
        <v>394</v>
      </c>
      <c r="C613" s="1" t="s">
        <v>387</v>
      </c>
      <c r="D613" s="1" t="s">
        <v>26</v>
      </c>
      <c r="E613" s="3">
        <v>38600</v>
      </c>
      <c r="F613" s="3">
        <v>38600</v>
      </c>
      <c r="G613" s="2" t="s">
        <v>16</v>
      </c>
    </row>
    <row r="614" spans="1:7">
      <c r="A614" s="1" t="s">
        <v>717</v>
      </c>
      <c r="B614" s="2" t="s">
        <v>718</v>
      </c>
      <c r="C614" s="1" t="s">
        <v>55</v>
      </c>
      <c r="D614" s="1" t="s">
        <v>56</v>
      </c>
      <c r="E614" s="3">
        <v>22.27</v>
      </c>
      <c r="F614" s="3">
        <v>22.27</v>
      </c>
      <c r="G614" s="2" t="s">
        <v>521</v>
      </c>
    </row>
    <row r="615" spans="1:7">
      <c r="A615" s="1" t="s">
        <v>719</v>
      </c>
      <c r="B615" s="2" t="s">
        <v>127</v>
      </c>
      <c r="C615" s="1" t="s">
        <v>55</v>
      </c>
      <c r="D615" s="1" t="s">
        <v>56</v>
      </c>
      <c r="E615" s="3">
        <v>22.27</v>
      </c>
      <c r="F615" s="3">
        <v>22.27</v>
      </c>
      <c r="G615" s="2" t="s">
        <v>128</v>
      </c>
    </row>
    <row r="616" spans="1:7">
      <c r="A616" s="1" t="s">
        <v>720</v>
      </c>
      <c r="B616" s="2" t="s">
        <v>49</v>
      </c>
      <c r="C616" s="1" t="s">
        <v>50</v>
      </c>
      <c r="D616" s="1" t="s">
        <v>51</v>
      </c>
      <c r="E616" s="3">
        <v>680</v>
      </c>
      <c r="F616" s="3">
        <v>680</v>
      </c>
      <c r="G616" s="2" t="s">
        <v>52</v>
      </c>
    </row>
    <row r="617" spans="1:7">
      <c r="A617" s="1" t="s">
        <v>721</v>
      </c>
      <c r="B617" s="2" t="s">
        <v>401</v>
      </c>
      <c r="C617" s="1" t="s">
        <v>60</v>
      </c>
      <c r="D617" s="1" t="s">
        <v>27</v>
      </c>
      <c r="E617" s="3">
        <v>10000</v>
      </c>
      <c r="F617" s="3">
        <v>10000</v>
      </c>
      <c r="G617" s="2" t="s">
        <v>16</v>
      </c>
    </row>
    <row r="618" spans="1:7">
      <c r="A618" s="1" t="s">
        <v>722</v>
      </c>
      <c r="B618" s="2" t="s">
        <v>153</v>
      </c>
      <c r="C618" s="1" t="s">
        <v>60</v>
      </c>
      <c r="D618" s="1" t="s">
        <v>156</v>
      </c>
      <c r="E618" s="3">
        <v>252.1</v>
      </c>
      <c r="F618" s="3">
        <v>252.1</v>
      </c>
      <c r="G618" s="2" t="s">
        <v>16</v>
      </c>
    </row>
    <row r="619" spans="1:7">
      <c r="A619" s="1" t="s">
        <v>722</v>
      </c>
      <c r="B619" s="2" t="s">
        <v>153</v>
      </c>
      <c r="C619" s="1" t="s">
        <v>60</v>
      </c>
      <c r="D619" s="1" t="s">
        <v>92</v>
      </c>
      <c r="E619" s="3">
        <v>47.9</v>
      </c>
      <c r="F619" s="3">
        <v>47.9</v>
      </c>
      <c r="G619" s="2" t="s">
        <v>16</v>
      </c>
    </row>
    <row r="620" spans="1:7">
      <c r="A620" s="1" t="s">
        <v>723</v>
      </c>
      <c r="B620" s="2" t="s">
        <v>153</v>
      </c>
      <c r="C620" s="1" t="s">
        <v>60</v>
      </c>
      <c r="D620" s="1" t="s">
        <v>105</v>
      </c>
      <c r="E620" s="3">
        <v>262.18</v>
      </c>
      <c r="F620" s="3">
        <v>262.18</v>
      </c>
      <c r="G620" s="2" t="s">
        <v>16</v>
      </c>
    </row>
    <row r="621" spans="1:7">
      <c r="A621" s="1" t="s">
        <v>723</v>
      </c>
      <c r="B621" s="2" t="s">
        <v>153</v>
      </c>
      <c r="C621" s="1" t="s">
        <v>60</v>
      </c>
      <c r="D621" s="1" t="s">
        <v>92</v>
      </c>
      <c r="E621" s="3">
        <v>49.82</v>
      </c>
      <c r="F621" s="3">
        <v>49.82</v>
      </c>
      <c r="G621" s="2" t="s">
        <v>16</v>
      </c>
    </row>
    <row r="622" spans="1:7">
      <c r="A622" s="1" t="s">
        <v>724</v>
      </c>
      <c r="B622" s="2" t="s">
        <v>153</v>
      </c>
      <c r="C622" s="1" t="s">
        <v>60</v>
      </c>
      <c r="D622" s="1" t="s">
        <v>95</v>
      </c>
      <c r="E622" s="3">
        <v>655.46</v>
      </c>
      <c r="F622" s="3">
        <v>655.46</v>
      </c>
      <c r="G622" s="2" t="s">
        <v>16</v>
      </c>
    </row>
    <row r="623" spans="1:7">
      <c r="A623" s="1" t="s">
        <v>724</v>
      </c>
      <c r="B623" s="2" t="s">
        <v>153</v>
      </c>
      <c r="C623" s="1" t="s">
        <v>60</v>
      </c>
      <c r="D623" s="1" t="s">
        <v>92</v>
      </c>
      <c r="E623" s="3">
        <v>124.54</v>
      </c>
      <c r="F623" s="3">
        <v>124.54</v>
      </c>
      <c r="G623" s="2" t="s">
        <v>16</v>
      </c>
    </row>
    <row r="624" spans="1:7">
      <c r="A624" s="1" t="s">
        <v>725</v>
      </c>
      <c r="B624" s="2" t="s">
        <v>153</v>
      </c>
      <c r="C624" s="1" t="s">
        <v>60</v>
      </c>
      <c r="D624" s="1" t="s">
        <v>162</v>
      </c>
      <c r="E624" s="3">
        <v>7058.82</v>
      </c>
      <c r="F624" s="3">
        <v>7058.82</v>
      </c>
      <c r="G624" s="2" t="s">
        <v>16</v>
      </c>
    </row>
    <row r="625" spans="1:7">
      <c r="A625" s="1" t="s">
        <v>725</v>
      </c>
      <c r="B625" s="2" t="s">
        <v>153</v>
      </c>
      <c r="C625" s="1" t="s">
        <v>60</v>
      </c>
      <c r="D625" s="1" t="s">
        <v>92</v>
      </c>
      <c r="E625" s="3">
        <v>1341.18</v>
      </c>
      <c r="F625" s="3">
        <v>1341.18</v>
      </c>
      <c r="G625" s="2" t="s">
        <v>16</v>
      </c>
    </row>
    <row r="626" spans="1:7">
      <c r="A626" s="1" t="s">
        <v>726</v>
      </c>
      <c r="B626" s="2" t="s">
        <v>153</v>
      </c>
      <c r="C626" s="1" t="s">
        <v>60</v>
      </c>
      <c r="D626" s="1" t="s">
        <v>156</v>
      </c>
      <c r="E626" s="3">
        <v>945.38</v>
      </c>
      <c r="F626" s="3">
        <v>945.38</v>
      </c>
      <c r="G626" s="2" t="s">
        <v>16</v>
      </c>
    </row>
    <row r="627" spans="1:7">
      <c r="A627" s="1" t="s">
        <v>726</v>
      </c>
      <c r="B627" s="2" t="s">
        <v>153</v>
      </c>
      <c r="C627" s="1" t="s">
        <v>60</v>
      </c>
      <c r="D627" s="1" t="s">
        <v>92</v>
      </c>
      <c r="E627" s="3">
        <v>179.62</v>
      </c>
      <c r="F627" s="3">
        <v>179.62</v>
      </c>
      <c r="G627" s="2" t="s">
        <v>16</v>
      </c>
    </row>
    <row r="628" spans="1:7">
      <c r="A628" s="1" t="s">
        <v>727</v>
      </c>
      <c r="B628" s="2" t="s">
        <v>728</v>
      </c>
      <c r="C628" s="1" t="s">
        <v>73</v>
      </c>
      <c r="D628" s="1" t="s">
        <v>60</v>
      </c>
      <c r="E628" s="3">
        <v>1244.1300000000001</v>
      </c>
      <c r="F628" s="3">
        <v>1244.1300000000001</v>
      </c>
      <c r="G628" s="2" t="s">
        <v>16</v>
      </c>
    </row>
    <row r="629" spans="1:7">
      <c r="A629" s="1" t="s">
        <v>729</v>
      </c>
      <c r="B629" s="2" t="s">
        <v>730</v>
      </c>
      <c r="C629" s="1" t="s">
        <v>251</v>
      </c>
      <c r="D629" s="1" t="s">
        <v>61</v>
      </c>
      <c r="E629" s="3">
        <v>245520</v>
      </c>
      <c r="F629" s="3">
        <v>245520</v>
      </c>
      <c r="G629" s="2" t="s">
        <v>16</v>
      </c>
    </row>
    <row r="630" spans="1:7">
      <c r="A630" s="1" t="s">
        <v>731</v>
      </c>
      <c r="B630" s="2" t="s">
        <v>730</v>
      </c>
      <c r="C630" s="1" t="s">
        <v>290</v>
      </c>
      <c r="D630" s="1" t="s">
        <v>61</v>
      </c>
      <c r="E630" s="3">
        <v>29468</v>
      </c>
      <c r="F630" s="3">
        <v>29468</v>
      </c>
      <c r="G630" s="2" t="s">
        <v>16</v>
      </c>
    </row>
    <row r="631" spans="1:7">
      <c r="A631" s="1" t="s">
        <v>732</v>
      </c>
      <c r="B631" s="2" t="s">
        <v>730</v>
      </c>
      <c r="C631" s="1" t="s">
        <v>554</v>
      </c>
      <c r="D631" s="1" t="s">
        <v>61</v>
      </c>
      <c r="E631" s="3">
        <v>288830</v>
      </c>
      <c r="F631" s="3">
        <v>288830</v>
      </c>
      <c r="G631" s="2" t="s">
        <v>16</v>
      </c>
    </row>
    <row r="632" spans="1:7">
      <c r="A632" s="1" t="s">
        <v>733</v>
      </c>
      <c r="B632" s="2" t="s">
        <v>734</v>
      </c>
      <c r="C632" s="1" t="s">
        <v>70</v>
      </c>
      <c r="D632" s="1" t="s">
        <v>73</v>
      </c>
      <c r="E632" s="3">
        <v>1039.42</v>
      </c>
      <c r="F632" s="3">
        <v>1039.42</v>
      </c>
      <c r="G632" s="2" t="s">
        <v>16</v>
      </c>
    </row>
    <row r="633" spans="1:7">
      <c r="A633" s="1" t="s">
        <v>735</v>
      </c>
      <c r="B633" s="2" t="s">
        <v>736</v>
      </c>
      <c r="C633" s="1" t="s">
        <v>70</v>
      </c>
      <c r="D633" s="1" t="s">
        <v>73</v>
      </c>
      <c r="E633" s="3">
        <v>70.3</v>
      </c>
      <c r="F633" s="3">
        <v>70.3</v>
      </c>
      <c r="G633" s="2" t="s">
        <v>16</v>
      </c>
    </row>
    <row r="634" spans="1:7">
      <c r="A634" s="1" t="s">
        <v>737</v>
      </c>
      <c r="B634" s="2" t="s">
        <v>738</v>
      </c>
      <c r="C634" s="1" t="s">
        <v>70</v>
      </c>
      <c r="D634" s="1" t="s">
        <v>73</v>
      </c>
      <c r="E634" s="3">
        <v>1244.1300000000001</v>
      </c>
      <c r="F634" s="3">
        <v>1244.1300000000001</v>
      </c>
      <c r="G634" s="2" t="s">
        <v>16</v>
      </c>
    </row>
    <row r="635" spans="1:7">
      <c r="A635" s="1" t="s">
        <v>732</v>
      </c>
      <c r="B635" s="2" t="s">
        <v>730</v>
      </c>
      <c r="C635" s="1" t="s">
        <v>554</v>
      </c>
      <c r="D635" s="1" t="s">
        <v>61</v>
      </c>
      <c r="E635" s="3">
        <v>396705</v>
      </c>
      <c r="F635" s="3">
        <v>396705</v>
      </c>
      <c r="G635" s="2" t="s">
        <v>16</v>
      </c>
    </row>
    <row r="636" spans="1:7">
      <c r="A636" s="1" t="s">
        <v>735</v>
      </c>
      <c r="B636" s="2" t="s">
        <v>736</v>
      </c>
      <c r="C636" s="1" t="s">
        <v>70</v>
      </c>
      <c r="D636" s="1" t="s">
        <v>73</v>
      </c>
      <c r="E636" s="3">
        <v>61334.400000000001</v>
      </c>
      <c r="F636" s="3">
        <v>61334.400000000001</v>
      </c>
      <c r="G636" s="2" t="s">
        <v>16</v>
      </c>
    </row>
    <row r="637" spans="1:7">
      <c r="A637" s="1" t="s">
        <v>739</v>
      </c>
      <c r="B637" s="2" t="s">
        <v>740</v>
      </c>
      <c r="C637" s="1" t="s">
        <v>81</v>
      </c>
      <c r="D637" s="1" t="s">
        <v>70</v>
      </c>
      <c r="E637" s="3">
        <v>873.46</v>
      </c>
      <c r="F637" s="3">
        <v>873.46</v>
      </c>
      <c r="G637" s="2" t="s">
        <v>172</v>
      </c>
    </row>
    <row r="638" spans="1:7">
      <c r="A638" s="1" t="s">
        <v>741</v>
      </c>
      <c r="B638" s="2" t="s">
        <v>742</v>
      </c>
      <c r="C638" s="1" t="s">
        <v>743</v>
      </c>
      <c r="D638" s="1" t="s">
        <v>70</v>
      </c>
      <c r="E638" s="3">
        <v>70</v>
      </c>
      <c r="F638" s="3">
        <v>70</v>
      </c>
      <c r="G638" s="2" t="s">
        <v>247</v>
      </c>
    </row>
    <row r="639" spans="1:7">
      <c r="A639" s="1" t="s">
        <v>744</v>
      </c>
      <c r="B639" s="2" t="s">
        <v>742</v>
      </c>
      <c r="C639" s="1" t="s">
        <v>743</v>
      </c>
      <c r="D639" s="1" t="s">
        <v>70</v>
      </c>
      <c r="E639" s="3">
        <v>61080</v>
      </c>
      <c r="F639" s="3">
        <v>61080</v>
      </c>
      <c r="G639" s="2" t="s">
        <v>247</v>
      </c>
    </row>
    <row r="640" spans="1:7">
      <c r="A640" s="1" t="s">
        <v>739</v>
      </c>
      <c r="B640" s="2" t="s">
        <v>745</v>
      </c>
      <c r="C640" s="1" t="s">
        <v>84</v>
      </c>
      <c r="D640" s="1" t="s">
        <v>70</v>
      </c>
      <c r="E640" s="3">
        <v>165.96</v>
      </c>
      <c r="F640" s="3">
        <v>165.96</v>
      </c>
      <c r="G640" s="2" t="s">
        <v>172</v>
      </c>
    </row>
    <row r="641" spans="1:7">
      <c r="A641" s="1" t="s">
        <v>741</v>
      </c>
      <c r="B641" s="2" t="s">
        <v>746</v>
      </c>
      <c r="C641" s="1" t="s">
        <v>81</v>
      </c>
      <c r="D641" s="1" t="s">
        <v>70</v>
      </c>
      <c r="E641" s="3">
        <v>0.25</v>
      </c>
      <c r="F641" s="3">
        <v>0.25</v>
      </c>
      <c r="G641" s="2" t="s">
        <v>172</v>
      </c>
    </row>
    <row r="642" spans="1:7">
      <c r="A642" s="1" t="s">
        <v>744</v>
      </c>
      <c r="B642" s="2" t="s">
        <v>746</v>
      </c>
      <c r="C642" s="1" t="s">
        <v>81</v>
      </c>
      <c r="D642" s="1" t="s">
        <v>70</v>
      </c>
      <c r="E642" s="3">
        <v>213.78</v>
      </c>
      <c r="F642" s="3">
        <v>213.78</v>
      </c>
      <c r="G642" s="2" t="s">
        <v>172</v>
      </c>
    </row>
    <row r="643" spans="1:7">
      <c r="A643" s="1" t="s">
        <v>741</v>
      </c>
      <c r="B643" s="2" t="s">
        <v>747</v>
      </c>
      <c r="C643" s="1" t="s">
        <v>84</v>
      </c>
      <c r="D643" s="1" t="s">
        <v>70</v>
      </c>
      <c r="E643" s="3">
        <v>0.05</v>
      </c>
      <c r="F643" s="3">
        <v>0.05</v>
      </c>
      <c r="G643" s="2" t="s">
        <v>172</v>
      </c>
    </row>
    <row r="644" spans="1:7">
      <c r="A644" s="1" t="s">
        <v>744</v>
      </c>
      <c r="B644" s="2" t="s">
        <v>747</v>
      </c>
      <c r="C644" s="1" t="s">
        <v>84</v>
      </c>
      <c r="D644" s="1" t="s">
        <v>70</v>
      </c>
      <c r="E644" s="3">
        <v>40.619999999999997</v>
      </c>
      <c r="F644" s="3">
        <v>40.619999999999997</v>
      </c>
      <c r="G644" s="2" t="s">
        <v>172</v>
      </c>
    </row>
    <row r="645" spans="1:7">
      <c r="A645" s="1" t="s">
        <v>748</v>
      </c>
      <c r="B645" s="2" t="s">
        <v>749</v>
      </c>
      <c r="C645" s="1" t="s">
        <v>61</v>
      </c>
      <c r="D645" s="1" t="s">
        <v>90</v>
      </c>
      <c r="E645" s="3">
        <v>396705</v>
      </c>
      <c r="F645" s="3">
        <v>396705</v>
      </c>
      <c r="G645" s="2" t="s">
        <v>16</v>
      </c>
    </row>
    <row r="646" spans="1:7">
      <c r="A646" s="1" t="s">
        <v>750</v>
      </c>
      <c r="B646" s="2" t="s">
        <v>751</v>
      </c>
      <c r="C646" s="1" t="s">
        <v>61</v>
      </c>
      <c r="D646" s="1" t="s">
        <v>105</v>
      </c>
      <c r="E646" s="3">
        <v>4240.24</v>
      </c>
      <c r="F646" s="3">
        <v>4240.24</v>
      </c>
      <c r="G646" s="2" t="s">
        <v>16</v>
      </c>
    </row>
    <row r="647" spans="1:7">
      <c r="A647" s="1" t="s">
        <v>752</v>
      </c>
      <c r="B647" s="2" t="s">
        <v>753</v>
      </c>
      <c r="C647" s="1" t="s">
        <v>61</v>
      </c>
      <c r="D647" s="1" t="s">
        <v>754</v>
      </c>
      <c r="E647" s="3">
        <v>-5747.9</v>
      </c>
      <c r="F647" s="3">
        <v>-5747.9</v>
      </c>
      <c r="G647" s="2" t="s">
        <v>16</v>
      </c>
    </row>
    <row r="648" spans="1:7">
      <c r="A648" s="1" t="s">
        <v>755</v>
      </c>
      <c r="B648" s="2" t="s">
        <v>756</v>
      </c>
      <c r="C648" s="1" t="s">
        <v>61</v>
      </c>
      <c r="D648" s="1" t="s">
        <v>105</v>
      </c>
      <c r="E648" s="3">
        <v>605.04</v>
      </c>
      <c r="F648" s="3">
        <v>605.04</v>
      </c>
      <c r="G648" s="2" t="s">
        <v>16</v>
      </c>
    </row>
    <row r="649" spans="1:7">
      <c r="A649" s="1" t="s">
        <v>757</v>
      </c>
      <c r="B649" s="2" t="s">
        <v>758</v>
      </c>
      <c r="C649" s="1" t="s">
        <v>61</v>
      </c>
      <c r="D649" s="1" t="s">
        <v>105</v>
      </c>
      <c r="E649" s="3">
        <v>3462.18</v>
      </c>
      <c r="F649" s="3">
        <v>3462.18</v>
      </c>
      <c r="G649" s="2" t="s">
        <v>16</v>
      </c>
    </row>
    <row r="650" spans="1:7">
      <c r="A650" s="1" t="s">
        <v>750</v>
      </c>
      <c r="B650" s="2" t="s">
        <v>759</v>
      </c>
      <c r="C650" s="1" t="s">
        <v>61</v>
      </c>
      <c r="D650" s="1" t="s">
        <v>92</v>
      </c>
      <c r="E650" s="3">
        <v>805.64</v>
      </c>
      <c r="F650" s="3">
        <v>805.64</v>
      </c>
      <c r="G650" s="2" t="s">
        <v>16</v>
      </c>
    </row>
    <row r="651" spans="1:7">
      <c r="A651" s="1" t="s">
        <v>752</v>
      </c>
      <c r="B651" s="2" t="s">
        <v>552</v>
      </c>
      <c r="C651" s="1" t="s">
        <v>61</v>
      </c>
      <c r="D651" s="1" t="s">
        <v>92</v>
      </c>
      <c r="E651" s="3">
        <v>-1092.0999999999999</v>
      </c>
      <c r="F651" s="3">
        <v>-1092.0999999999999</v>
      </c>
      <c r="G651" s="2" t="s">
        <v>16</v>
      </c>
    </row>
    <row r="652" spans="1:7">
      <c r="A652" s="1" t="s">
        <v>755</v>
      </c>
      <c r="B652" s="2" t="s">
        <v>760</v>
      </c>
      <c r="C652" s="1" t="s">
        <v>61</v>
      </c>
      <c r="D652" s="1" t="s">
        <v>92</v>
      </c>
      <c r="E652" s="3">
        <v>114.96</v>
      </c>
      <c r="F652" s="3">
        <v>114.96</v>
      </c>
      <c r="G652" s="2" t="s">
        <v>16</v>
      </c>
    </row>
    <row r="653" spans="1:7">
      <c r="A653" s="1" t="s">
        <v>757</v>
      </c>
      <c r="B653" s="2" t="s">
        <v>761</v>
      </c>
      <c r="C653" s="1" t="s">
        <v>61</v>
      </c>
      <c r="D653" s="1" t="s">
        <v>92</v>
      </c>
      <c r="E653" s="3">
        <v>657.82</v>
      </c>
      <c r="F653" s="3">
        <v>657.82</v>
      </c>
      <c r="G653" s="2" t="s">
        <v>16</v>
      </c>
    </row>
    <row r="654" spans="1:7">
      <c r="A654" s="1" t="s">
        <v>7</v>
      </c>
      <c r="B654" s="2" t="s">
        <v>436</v>
      </c>
      <c r="C654" s="1" t="s">
        <v>762</v>
      </c>
      <c r="D654" s="1" t="s">
        <v>387</v>
      </c>
      <c r="E654" s="3">
        <v>1500</v>
      </c>
      <c r="F654" s="3">
        <v>1500</v>
      </c>
      <c r="G654" s="2" t="s">
        <v>441</v>
      </c>
    </row>
    <row r="655" spans="1:7">
      <c r="A655" s="1" t="s">
        <v>7</v>
      </c>
      <c r="B655" s="2" t="s">
        <v>436</v>
      </c>
      <c r="C655" s="1" t="s">
        <v>762</v>
      </c>
      <c r="D655" s="1" t="s">
        <v>60</v>
      </c>
      <c r="E655" s="3">
        <v>9600</v>
      </c>
      <c r="F655" s="3">
        <v>9600</v>
      </c>
      <c r="G655" s="2" t="s">
        <v>131</v>
      </c>
    </row>
    <row r="656" spans="1:7">
      <c r="A656" s="1" t="s">
        <v>7</v>
      </c>
      <c r="B656" s="2" t="s">
        <v>436</v>
      </c>
      <c r="C656" s="1" t="s">
        <v>762</v>
      </c>
      <c r="D656" s="1" t="s">
        <v>387</v>
      </c>
      <c r="E656" s="3">
        <v>2400</v>
      </c>
      <c r="F656" s="3">
        <v>2400</v>
      </c>
      <c r="G656" s="2" t="s">
        <v>131</v>
      </c>
    </row>
    <row r="657" spans="1:7">
      <c r="A657" s="1" t="s">
        <v>7</v>
      </c>
      <c r="B657" s="2" t="s">
        <v>436</v>
      </c>
      <c r="C657" s="1" t="s">
        <v>762</v>
      </c>
      <c r="D657" s="1" t="s">
        <v>60</v>
      </c>
      <c r="E657" s="3">
        <v>2400</v>
      </c>
      <c r="F657" s="3">
        <v>2400</v>
      </c>
      <c r="G657" s="2" t="s">
        <v>438</v>
      </c>
    </row>
    <row r="658" spans="1:7">
      <c r="A658" s="1" t="s">
        <v>7</v>
      </c>
      <c r="B658" s="2" t="s">
        <v>436</v>
      </c>
      <c r="C658" s="1" t="s">
        <v>762</v>
      </c>
      <c r="D658" s="1" t="s">
        <v>387</v>
      </c>
      <c r="E658" s="3">
        <v>1200</v>
      </c>
      <c r="F658" s="3">
        <v>1200</v>
      </c>
      <c r="G658" s="2" t="s">
        <v>438</v>
      </c>
    </row>
    <row r="659" spans="1:7">
      <c r="A659" s="1" t="s">
        <v>7</v>
      </c>
      <c r="B659" s="2" t="s">
        <v>436</v>
      </c>
      <c r="C659" s="1" t="s">
        <v>762</v>
      </c>
      <c r="D659" s="1" t="s">
        <v>387</v>
      </c>
      <c r="E659" s="3">
        <v>25200</v>
      </c>
      <c r="F659" s="3">
        <v>25200</v>
      </c>
      <c r="G659" s="2" t="s">
        <v>442</v>
      </c>
    </row>
    <row r="660" spans="1:7">
      <c r="A660" s="1" t="s">
        <v>7</v>
      </c>
      <c r="B660" s="2" t="s">
        <v>436</v>
      </c>
      <c r="C660" s="1" t="s">
        <v>762</v>
      </c>
      <c r="D660" s="1" t="s">
        <v>60</v>
      </c>
      <c r="E660" s="3">
        <v>25200</v>
      </c>
      <c r="F660" s="3">
        <v>25200</v>
      </c>
      <c r="G660" s="2" t="s">
        <v>442</v>
      </c>
    </row>
    <row r="661" spans="1:7">
      <c r="A661" s="1" t="s">
        <v>7</v>
      </c>
      <c r="B661" s="2" t="s">
        <v>436</v>
      </c>
      <c r="C661" s="1" t="s">
        <v>762</v>
      </c>
      <c r="D661" s="1" t="s">
        <v>60</v>
      </c>
      <c r="E661" s="3">
        <v>1200</v>
      </c>
      <c r="F661" s="3">
        <v>1200</v>
      </c>
      <c r="G661" s="2" t="s">
        <v>47</v>
      </c>
    </row>
    <row r="662" spans="1:7">
      <c r="A662" s="1" t="s">
        <v>7</v>
      </c>
      <c r="B662" s="2" t="s">
        <v>436</v>
      </c>
      <c r="C662" s="1" t="s">
        <v>762</v>
      </c>
      <c r="D662" s="1" t="s">
        <v>387</v>
      </c>
      <c r="E662" s="3">
        <v>2400</v>
      </c>
      <c r="F662" s="3">
        <v>2400</v>
      </c>
      <c r="G662" s="2" t="s">
        <v>47</v>
      </c>
    </row>
    <row r="663" spans="1:7">
      <c r="A663" s="1" t="s">
        <v>7</v>
      </c>
      <c r="B663" s="2" t="s">
        <v>436</v>
      </c>
      <c r="C663" s="1" t="s">
        <v>762</v>
      </c>
      <c r="D663" s="1" t="s">
        <v>60</v>
      </c>
      <c r="E663" s="3">
        <v>16800</v>
      </c>
      <c r="F663" s="3">
        <v>16800</v>
      </c>
      <c r="G663" s="2" t="s">
        <v>443</v>
      </c>
    </row>
    <row r="664" spans="1:7">
      <c r="A664" s="1" t="s">
        <v>7</v>
      </c>
      <c r="B664" s="2" t="s">
        <v>436</v>
      </c>
      <c r="C664" s="1" t="s">
        <v>762</v>
      </c>
      <c r="D664" s="1" t="s">
        <v>387</v>
      </c>
      <c r="E664" s="3">
        <v>1200</v>
      </c>
      <c r="F664" s="3">
        <v>1200</v>
      </c>
      <c r="G664" s="2" t="s">
        <v>443</v>
      </c>
    </row>
    <row r="665" spans="1:7">
      <c r="A665" s="1" t="s">
        <v>7</v>
      </c>
      <c r="B665" s="2" t="s">
        <v>436</v>
      </c>
      <c r="C665" s="1" t="s">
        <v>762</v>
      </c>
      <c r="D665" s="1" t="s">
        <v>60</v>
      </c>
      <c r="E665" s="3">
        <v>5700</v>
      </c>
      <c r="F665" s="3">
        <v>5700</v>
      </c>
      <c r="G665" s="2" t="s">
        <v>214</v>
      </c>
    </row>
    <row r="666" spans="1:7">
      <c r="A666" s="1" t="s">
        <v>7</v>
      </c>
      <c r="B666" s="2" t="s">
        <v>436</v>
      </c>
      <c r="C666" s="1" t="s">
        <v>762</v>
      </c>
      <c r="D666" s="1" t="s">
        <v>387</v>
      </c>
      <c r="E666" s="3">
        <v>2500</v>
      </c>
      <c r="F666" s="3">
        <v>2500</v>
      </c>
      <c r="G666" s="2" t="s">
        <v>444</v>
      </c>
    </row>
    <row r="667" spans="1:7">
      <c r="A667" s="1" t="s">
        <v>7</v>
      </c>
      <c r="B667" s="2" t="s">
        <v>436</v>
      </c>
      <c r="C667" s="1" t="s">
        <v>762</v>
      </c>
      <c r="D667" s="1" t="s">
        <v>387</v>
      </c>
      <c r="E667" s="3">
        <v>14100</v>
      </c>
      <c r="F667" s="3">
        <v>14100</v>
      </c>
      <c r="G667" s="2" t="s">
        <v>214</v>
      </c>
    </row>
    <row r="668" spans="1:7">
      <c r="A668" s="1" t="s">
        <v>763</v>
      </c>
      <c r="B668" s="2" t="s">
        <v>764</v>
      </c>
      <c r="C668" s="1" t="s">
        <v>14</v>
      </c>
      <c r="D668" s="1" t="s">
        <v>61</v>
      </c>
      <c r="E668" s="3">
        <v>4120</v>
      </c>
      <c r="F668" s="3">
        <v>4120</v>
      </c>
      <c r="G668" s="2" t="s">
        <v>16</v>
      </c>
    </row>
    <row r="669" spans="1:7">
      <c r="A669" s="1" t="s">
        <v>765</v>
      </c>
      <c r="B669" s="2" t="s">
        <v>122</v>
      </c>
      <c r="C669" s="1" t="s">
        <v>26</v>
      </c>
      <c r="D669" s="1" t="s">
        <v>61</v>
      </c>
      <c r="E669" s="3">
        <v>198.73</v>
      </c>
      <c r="F669" s="3">
        <v>198.73</v>
      </c>
      <c r="G669" s="2" t="s">
        <v>16</v>
      </c>
    </row>
    <row r="670" spans="1:7">
      <c r="A670" s="1" t="s">
        <v>766</v>
      </c>
      <c r="B670" s="2" t="s">
        <v>37</v>
      </c>
      <c r="C670" s="1" t="s">
        <v>38</v>
      </c>
      <c r="D670" s="1" t="s">
        <v>39</v>
      </c>
      <c r="E670" s="3">
        <v>40.08</v>
      </c>
      <c r="F670" s="3">
        <v>40.08</v>
      </c>
      <c r="G670" s="2" t="s">
        <v>40</v>
      </c>
    </row>
    <row r="671" spans="1:7">
      <c r="A671" s="1" t="s">
        <v>767</v>
      </c>
      <c r="B671" s="2" t="s">
        <v>46</v>
      </c>
      <c r="C671" s="1" t="s">
        <v>38</v>
      </c>
      <c r="D671" s="1" t="s">
        <v>39</v>
      </c>
      <c r="E671" s="3">
        <v>20.5</v>
      </c>
      <c r="F671" s="3">
        <v>20.5</v>
      </c>
      <c r="G671" s="2" t="s">
        <v>47</v>
      </c>
    </row>
    <row r="672" spans="1:7">
      <c r="A672" s="1" t="s">
        <v>768</v>
      </c>
      <c r="B672" s="2" t="s">
        <v>130</v>
      </c>
      <c r="C672" s="1" t="s">
        <v>55</v>
      </c>
      <c r="D672" s="1" t="s">
        <v>56</v>
      </c>
      <c r="E672" s="3">
        <v>268.91000000000003</v>
      </c>
      <c r="F672" s="3">
        <v>268.91000000000003</v>
      </c>
      <c r="G672" s="2" t="s">
        <v>131</v>
      </c>
    </row>
    <row r="673" spans="1:7">
      <c r="A673" s="1" t="s">
        <v>769</v>
      </c>
      <c r="B673" s="2" t="s">
        <v>186</v>
      </c>
      <c r="C673" s="1" t="s">
        <v>50</v>
      </c>
      <c r="D673" s="1" t="s">
        <v>51</v>
      </c>
      <c r="E673" s="3">
        <v>742.11</v>
      </c>
      <c r="F673" s="3">
        <v>742.11</v>
      </c>
      <c r="G673" s="2" t="s">
        <v>82</v>
      </c>
    </row>
    <row r="674" spans="1:7">
      <c r="A674" s="1" t="s">
        <v>770</v>
      </c>
      <c r="B674" s="2" t="s">
        <v>771</v>
      </c>
      <c r="C674" s="1" t="s">
        <v>50</v>
      </c>
      <c r="D674" s="1" t="s">
        <v>51</v>
      </c>
      <c r="E674" s="3">
        <v>150</v>
      </c>
      <c r="F674" s="3">
        <v>150</v>
      </c>
      <c r="G674" s="2" t="s">
        <v>772</v>
      </c>
    </row>
    <row r="675" spans="1:7">
      <c r="A675" s="1" t="s">
        <v>773</v>
      </c>
      <c r="B675" s="2" t="s">
        <v>141</v>
      </c>
      <c r="C675" s="1" t="s">
        <v>55</v>
      </c>
      <c r="D675" s="1" t="s">
        <v>56</v>
      </c>
      <c r="E675" s="3">
        <v>26.2</v>
      </c>
      <c r="F675" s="3">
        <v>26.2</v>
      </c>
      <c r="G675" s="2" t="s">
        <v>142</v>
      </c>
    </row>
    <row r="676" spans="1:7">
      <c r="A676" s="1" t="s">
        <v>766</v>
      </c>
      <c r="B676" s="2" t="s">
        <v>37</v>
      </c>
      <c r="C676" s="1" t="s">
        <v>38</v>
      </c>
      <c r="D676" s="1" t="s">
        <v>43</v>
      </c>
      <c r="E676" s="3">
        <v>1.18</v>
      </c>
      <c r="F676" s="3">
        <v>1.18</v>
      </c>
      <c r="G676" s="2" t="s">
        <v>40</v>
      </c>
    </row>
    <row r="677" spans="1:7">
      <c r="A677" s="1" t="s">
        <v>768</v>
      </c>
      <c r="B677" s="2" t="s">
        <v>130</v>
      </c>
      <c r="C677" s="1" t="s">
        <v>38</v>
      </c>
      <c r="D677" s="1" t="s">
        <v>43</v>
      </c>
      <c r="E677" s="3">
        <v>39</v>
      </c>
      <c r="F677" s="3">
        <v>39</v>
      </c>
      <c r="G677" s="2" t="s">
        <v>131</v>
      </c>
    </row>
    <row r="678" spans="1:7">
      <c r="A678" s="1" t="s">
        <v>769</v>
      </c>
      <c r="B678" s="2" t="s">
        <v>186</v>
      </c>
      <c r="C678" s="1" t="s">
        <v>38</v>
      </c>
      <c r="D678" s="1" t="s">
        <v>39</v>
      </c>
      <c r="E678" s="3">
        <v>715.1</v>
      </c>
      <c r="F678" s="3">
        <v>715.1</v>
      </c>
      <c r="G678" s="2" t="s">
        <v>82</v>
      </c>
    </row>
    <row r="679" spans="1:7">
      <c r="A679" s="1" t="s">
        <v>769</v>
      </c>
      <c r="B679" s="2" t="s">
        <v>186</v>
      </c>
      <c r="C679" s="1" t="s">
        <v>55</v>
      </c>
      <c r="D679" s="1" t="s">
        <v>56</v>
      </c>
      <c r="E679" s="3">
        <v>108</v>
      </c>
      <c r="F679" s="3">
        <v>108</v>
      </c>
      <c r="G679" s="2" t="s">
        <v>82</v>
      </c>
    </row>
    <row r="680" spans="1:7">
      <c r="A680" s="1" t="s">
        <v>774</v>
      </c>
      <c r="B680" s="2" t="s">
        <v>775</v>
      </c>
      <c r="C680" s="1" t="s">
        <v>60</v>
      </c>
      <c r="D680" s="1" t="s">
        <v>325</v>
      </c>
      <c r="E680" s="3">
        <v>458.82</v>
      </c>
      <c r="F680" s="3">
        <v>458.82</v>
      </c>
      <c r="G680" s="2" t="s">
        <v>16</v>
      </c>
    </row>
    <row r="681" spans="1:7">
      <c r="A681" s="1" t="s">
        <v>774</v>
      </c>
      <c r="B681" s="2" t="s">
        <v>775</v>
      </c>
      <c r="C681" s="1" t="s">
        <v>60</v>
      </c>
      <c r="D681" s="1" t="s">
        <v>92</v>
      </c>
      <c r="E681" s="3">
        <v>87.18</v>
      </c>
      <c r="F681" s="3">
        <v>87.18</v>
      </c>
      <c r="G681" s="2" t="s">
        <v>16</v>
      </c>
    </row>
    <row r="682" spans="1:7">
      <c r="A682" s="1" t="s">
        <v>776</v>
      </c>
      <c r="B682" s="2" t="s">
        <v>777</v>
      </c>
      <c r="C682" s="1" t="s">
        <v>60</v>
      </c>
      <c r="D682" s="1" t="s">
        <v>111</v>
      </c>
      <c r="E682" s="3">
        <v>1000</v>
      </c>
      <c r="F682" s="3">
        <v>1000</v>
      </c>
      <c r="G682" s="2" t="s">
        <v>16</v>
      </c>
    </row>
    <row r="683" spans="1:7">
      <c r="A683" s="1" t="s">
        <v>778</v>
      </c>
      <c r="B683" s="2" t="s">
        <v>153</v>
      </c>
      <c r="C683" s="1" t="s">
        <v>60</v>
      </c>
      <c r="D683" s="1" t="s">
        <v>162</v>
      </c>
      <c r="E683" s="3">
        <v>8067.23</v>
      </c>
      <c r="F683" s="3">
        <v>8067.23</v>
      </c>
      <c r="G683" s="2" t="s">
        <v>16</v>
      </c>
    </row>
    <row r="684" spans="1:7">
      <c r="A684" s="1" t="s">
        <v>778</v>
      </c>
      <c r="B684" s="2" t="s">
        <v>153</v>
      </c>
      <c r="C684" s="1" t="s">
        <v>60</v>
      </c>
      <c r="D684" s="1" t="s">
        <v>92</v>
      </c>
      <c r="E684" s="3">
        <v>1532.77</v>
      </c>
      <c r="F684" s="3">
        <v>1532.77</v>
      </c>
      <c r="G684" s="2" t="s">
        <v>16</v>
      </c>
    </row>
    <row r="685" spans="1:7">
      <c r="A685" s="1" t="s">
        <v>779</v>
      </c>
      <c r="B685" s="2" t="s">
        <v>153</v>
      </c>
      <c r="C685" s="1" t="s">
        <v>60</v>
      </c>
      <c r="D685" s="1" t="s">
        <v>156</v>
      </c>
      <c r="E685" s="3">
        <v>1638.66</v>
      </c>
      <c r="F685" s="3">
        <v>1638.66</v>
      </c>
      <c r="G685" s="2" t="s">
        <v>16</v>
      </c>
    </row>
    <row r="686" spans="1:7">
      <c r="A686" s="1" t="s">
        <v>779</v>
      </c>
      <c r="B686" s="2" t="s">
        <v>153</v>
      </c>
      <c r="C686" s="1" t="s">
        <v>60</v>
      </c>
      <c r="D686" s="1" t="s">
        <v>92</v>
      </c>
      <c r="E686" s="3">
        <v>311.33999999999997</v>
      </c>
      <c r="F686" s="3">
        <v>311.33999999999997</v>
      </c>
      <c r="G686" s="2" t="s">
        <v>16</v>
      </c>
    </row>
    <row r="687" spans="1:7">
      <c r="A687" s="1" t="s">
        <v>780</v>
      </c>
      <c r="B687" s="2" t="s">
        <v>69</v>
      </c>
      <c r="C687" s="1" t="s">
        <v>70</v>
      </c>
      <c r="D687" s="1" t="s">
        <v>60</v>
      </c>
      <c r="E687" s="3">
        <v>257.82</v>
      </c>
      <c r="F687" s="3">
        <v>257.82</v>
      </c>
      <c r="G687" s="2" t="s">
        <v>16</v>
      </c>
    </row>
    <row r="688" spans="1:7">
      <c r="A688" s="1" t="s">
        <v>780</v>
      </c>
      <c r="B688" s="2" t="s">
        <v>69</v>
      </c>
      <c r="C688" s="1" t="s">
        <v>70</v>
      </c>
      <c r="D688" s="1" t="s">
        <v>60</v>
      </c>
      <c r="E688" s="3">
        <v>104.83</v>
      </c>
      <c r="F688" s="3">
        <v>104.83</v>
      </c>
      <c r="G688" s="2" t="s">
        <v>16</v>
      </c>
    </row>
    <row r="689" spans="1:7">
      <c r="A689" s="1" t="s">
        <v>780</v>
      </c>
      <c r="B689" s="2" t="s">
        <v>69</v>
      </c>
      <c r="C689" s="1" t="s">
        <v>70</v>
      </c>
      <c r="D689" s="1" t="s">
        <v>60</v>
      </c>
      <c r="E689" s="3">
        <v>70.48</v>
      </c>
      <c r="F689" s="3">
        <v>70.48</v>
      </c>
      <c r="G689" s="2" t="s">
        <v>16</v>
      </c>
    </row>
    <row r="690" spans="1:7">
      <c r="A690" s="1" t="s">
        <v>780</v>
      </c>
      <c r="B690" s="2" t="s">
        <v>69</v>
      </c>
      <c r="C690" s="1" t="s">
        <v>70</v>
      </c>
      <c r="D690" s="1" t="s">
        <v>60</v>
      </c>
      <c r="E690" s="3">
        <v>365.19</v>
      </c>
      <c r="F690" s="3">
        <v>365.19</v>
      </c>
      <c r="G690" s="2" t="s">
        <v>16</v>
      </c>
    </row>
    <row r="691" spans="1:7">
      <c r="A691" s="1" t="s">
        <v>780</v>
      </c>
      <c r="B691" s="2" t="s">
        <v>69</v>
      </c>
      <c r="C691" s="1" t="s">
        <v>70</v>
      </c>
      <c r="D691" s="1" t="s">
        <v>60</v>
      </c>
      <c r="E691" s="3">
        <v>26.35</v>
      </c>
      <c r="F691" s="3">
        <v>26.35</v>
      </c>
      <c r="G691" s="2" t="s">
        <v>16</v>
      </c>
    </row>
    <row r="692" spans="1:7">
      <c r="A692" s="1" t="s">
        <v>781</v>
      </c>
      <c r="B692" s="2" t="s">
        <v>412</v>
      </c>
      <c r="C692" s="1" t="s">
        <v>70</v>
      </c>
      <c r="D692" s="1" t="s">
        <v>60</v>
      </c>
      <c r="E692" s="3">
        <v>382.59</v>
      </c>
      <c r="F692" s="3">
        <v>382.59</v>
      </c>
      <c r="G692" s="2" t="s">
        <v>16</v>
      </c>
    </row>
    <row r="693" spans="1:7">
      <c r="A693" s="1" t="s">
        <v>782</v>
      </c>
      <c r="B693" s="2" t="s">
        <v>75</v>
      </c>
      <c r="C693" s="1" t="s">
        <v>51</v>
      </c>
      <c r="D693" s="1" t="s">
        <v>70</v>
      </c>
      <c r="E693" s="3">
        <v>112.6</v>
      </c>
      <c r="F693" s="3">
        <v>112.6</v>
      </c>
      <c r="G693" s="2" t="s">
        <v>76</v>
      </c>
    </row>
    <row r="694" spans="1:7">
      <c r="A694" s="1" t="s">
        <v>580</v>
      </c>
      <c r="B694" s="2" t="s">
        <v>496</v>
      </c>
      <c r="C694" s="1" t="s">
        <v>213</v>
      </c>
      <c r="D694" s="1" t="s">
        <v>70</v>
      </c>
      <c r="E694" s="3">
        <v>417.65</v>
      </c>
      <c r="F694" s="3">
        <v>417.65</v>
      </c>
      <c r="G694" s="2" t="s">
        <v>76</v>
      </c>
    </row>
    <row r="695" spans="1:7">
      <c r="A695" s="1" t="s">
        <v>612</v>
      </c>
      <c r="B695" s="2" t="s">
        <v>783</v>
      </c>
      <c r="C695" s="1" t="s">
        <v>784</v>
      </c>
      <c r="D695" s="1" t="s">
        <v>691</v>
      </c>
      <c r="E695" s="3">
        <v>6143.7</v>
      </c>
      <c r="F695" s="3">
        <v>6143.7</v>
      </c>
      <c r="G695" s="2" t="s">
        <v>76</v>
      </c>
    </row>
    <row r="696" spans="1:7">
      <c r="A696" s="1" t="s">
        <v>785</v>
      </c>
      <c r="B696" s="2" t="s">
        <v>786</v>
      </c>
      <c r="C696" s="1" t="s">
        <v>51</v>
      </c>
      <c r="D696" s="1" t="s">
        <v>70</v>
      </c>
      <c r="E696" s="3">
        <v>1045.49</v>
      </c>
      <c r="F696" s="3">
        <v>1045.49</v>
      </c>
      <c r="G696" s="2" t="s">
        <v>76</v>
      </c>
    </row>
    <row r="697" spans="1:7">
      <c r="A697" s="1" t="s">
        <v>787</v>
      </c>
      <c r="B697" s="2" t="s">
        <v>424</v>
      </c>
      <c r="C697" s="1" t="s">
        <v>51</v>
      </c>
      <c r="D697" s="1" t="s">
        <v>70</v>
      </c>
      <c r="E697" s="3">
        <v>321.5</v>
      </c>
      <c r="F697" s="3">
        <v>321.5</v>
      </c>
      <c r="G697" s="2" t="s">
        <v>76</v>
      </c>
    </row>
    <row r="698" spans="1:7">
      <c r="A698" s="1" t="s">
        <v>788</v>
      </c>
      <c r="B698" s="2" t="s">
        <v>789</v>
      </c>
      <c r="C698" s="1" t="s">
        <v>51</v>
      </c>
      <c r="D698" s="1" t="s">
        <v>70</v>
      </c>
      <c r="E698" s="3">
        <v>1659.66</v>
      </c>
      <c r="F698" s="3">
        <v>1659.66</v>
      </c>
      <c r="G698" s="2" t="s">
        <v>76</v>
      </c>
    </row>
    <row r="699" spans="1:7">
      <c r="A699" s="1" t="s">
        <v>782</v>
      </c>
      <c r="B699" s="2" t="s">
        <v>83</v>
      </c>
      <c r="C699" s="1" t="s">
        <v>84</v>
      </c>
      <c r="D699" s="1" t="s">
        <v>70</v>
      </c>
      <c r="E699" s="3">
        <v>21.39</v>
      </c>
      <c r="F699" s="3">
        <v>21.39</v>
      </c>
      <c r="G699" s="2" t="s">
        <v>76</v>
      </c>
    </row>
    <row r="700" spans="1:7">
      <c r="A700" s="1" t="s">
        <v>580</v>
      </c>
      <c r="B700" s="2" t="s">
        <v>497</v>
      </c>
      <c r="C700" s="1" t="s">
        <v>84</v>
      </c>
      <c r="D700" s="1" t="s">
        <v>70</v>
      </c>
      <c r="E700" s="3">
        <v>79.349999999999994</v>
      </c>
      <c r="F700" s="3">
        <v>79.349999999999994</v>
      </c>
      <c r="G700" s="2" t="s">
        <v>76</v>
      </c>
    </row>
    <row r="701" spans="1:7">
      <c r="A701" s="1" t="s">
        <v>612</v>
      </c>
      <c r="B701" s="2" t="s">
        <v>497</v>
      </c>
      <c r="C701" s="1" t="s">
        <v>84</v>
      </c>
      <c r="D701" s="1" t="s">
        <v>691</v>
      </c>
      <c r="E701" s="3">
        <v>1167.3</v>
      </c>
      <c r="F701" s="3">
        <v>1167.3</v>
      </c>
      <c r="G701" s="2" t="s">
        <v>76</v>
      </c>
    </row>
    <row r="702" spans="1:7">
      <c r="A702" s="1" t="s">
        <v>785</v>
      </c>
      <c r="B702" s="2" t="s">
        <v>790</v>
      </c>
      <c r="C702" s="1" t="s">
        <v>84</v>
      </c>
      <c r="D702" s="1" t="s">
        <v>70</v>
      </c>
      <c r="E702" s="3">
        <v>198.64</v>
      </c>
      <c r="F702" s="3">
        <v>198.64</v>
      </c>
      <c r="G702" s="2" t="s">
        <v>76</v>
      </c>
    </row>
    <row r="703" spans="1:7">
      <c r="A703" s="1" t="s">
        <v>787</v>
      </c>
      <c r="B703" s="2" t="s">
        <v>434</v>
      </c>
      <c r="C703" s="1" t="s">
        <v>84</v>
      </c>
      <c r="D703" s="1" t="s">
        <v>70</v>
      </c>
      <c r="E703" s="3">
        <v>61.09</v>
      </c>
      <c r="F703" s="3">
        <v>61.09</v>
      </c>
      <c r="G703" s="2" t="s">
        <v>76</v>
      </c>
    </row>
    <row r="704" spans="1:7">
      <c r="A704" s="1" t="s">
        <v>788</v>
      </c>
      <c r="B704" s="2" t="s">
        <v>791</v>
      </c>
      <c r="C704" s="1" t="s">
        <v>84</v>
      </c>
      <c r="D704" s="1" t="s">
        <v>70</v>
      </c>
      <c r="E704" s="3">
        <v>388.79</v>
      </c>
      <c r="F704" s="3">
        <v>388.79</v>
      </c>
      <c r="G704" s="2" t="s">
        <v>76</v>
      </c>
    </row>
    <row r="705" spans="1:7">
      <c r="A705" s="1" t="s">
        <v>788</v>
      </c>
      <c r="B705" s="2" t="s">
        <v>789</v>
      </c>
      <c r="C705" s="1" t="s">
        <v>43</v>
      </c>
      <c r="D705" s="1" t="s">
        <v>70</v>
      </c>
      <c r="E705" s="3">
        <v>386.55</v>
      </c>
      <c r="F705" s="3">
        <v>386.55</v>
      </c>
      <c r="G705" s="2" t="s">
        <v>76</v>
      </c>
    </row>
    <row r="706" spans="1:7">
      <c r="A706" s="1" t="s">
        <v>792</v>
      </c>
      <c r="B706" s="2" t="s">
        <v>793</v>
      </c>
      <c r="C706" s="1" t="s">
        <v>61</v>
      </c>
      <c r="D706" s="1" t="s">
        <v>281</v>
      </c>
      <c r="E706" s="3">
        <v>180</v>
      </c>
      <c r="F706" s="3">
        <v>180</v>
      </c>
      <c r="G706" s="2" t="s">
        <v>16</v>
      </c>
    </row>
    <row r="707" spans="1:7">
      <c r="A707" s="1" t="s">
        <v>794</v>
      </c>
      <c r="B707" s="2" t="s">
        <v>795</v>
      </c>
      <c r="C707" s="1" t="s">
        <v>61</v>
      </c>
      <c r="D707" s="1" t="s">
        <v>105</v>
      </c>
      <c r="E707" s="3">
        <v>6642.01</v>
      </c>
      <c r="F707" s="3">
        <v>6642.01</v>
      </c>
      <c r="G707" s="2" t="s">
        <v>16</v>
      </c>
    </row>
    <row r="708" spans="1:7">
      <c r="A708" s="1" t="s">
        <v>796</v>
      </c>
      <c r="B708" s="2" t="s">
        <v>797</v>
      </c>
      <c r="C708" s="1" t="s">
        <v>61</v>
      </c>
      <c r="D708" s="1" t="s">
        <v>105</v>
      </c>
      <c r="E708" s="3">
        <v>1793.93</v>
      </c>
      <c r="F708" s="3">
        <v>1793.93</v>
      </c>
      <c r="G708" s="2" t="s">
        <v>16</v>
      </c>
    </row>
    <row r="709" spans="1:7">
      <c r="A709" s="1" t="s">
        <v>798</v>
      </c>
      <c r="B709" s="2" t="s">
        <v>799</v>
      </c>
      <c r="C709" s="1" t="s">
        <v>61</v>
      </c>
      <c r="D709" s="1" t="s">
        <v>617</v>
      </c>
      <c r="E709" s="3">
        <v>167</v>
      </c>
      <c r="F709" s="3">
        <v>167</v>
      </c>
      <c r="G709" s="2" t="s">
        <v>16</v>
      </c>
    </row>
    <row r="710" spans="1:7">
      <c r="A710" s="1" t="s">
        <v>792</v>
      </c>
      <c r="B710" s="2" t="s">
        <v>800</v>
      </c>
      <c r="C710" s="1" t="s">
        <v>61</v>
      </c>
      <c r="D710" s="1" t="s">
        <v>92</v>
      </c>
      <c r="E710" s="3">
        <v>34.200000000000003</v>
      </c>
      <c r="F710" s="3">
        <v>34.200000000000003</v>
      </c>
      <c r="G710" s="2" t="s">
        <v>16</v>
      </c>
    </row>
    <row r="711" spans="1:7">
      <c r="A711" s="1" t="s">
        <v>794</v>
      </c>
      <c r="B711" s="2" t="s">
        <v>101</v>
      </c>
      <c r="C711" s="1" t="s">
        <v>61</v>
      </c>
      <c r="D711" s="1" t="s">
        <v>92</v>
      </c>
      <c r="E711" s="3">
        <v>1261.99</v>
      </c>
      <c r="F711" s="3">
        <v>1261.99</v>
      </c>
      <c r="G711" s="2" t="s">
        <v>16</v>
      </c>
    </row>
    <row r="712" spans="1:7">
      <c r="A712" s="1" t="s">
        <v>796</v>
      </c>
      <c r="B712" s="2" t="s">
        <v>801</v>
      </c>
      <c r="C712" s="1" t="s">
        <v>61</v>
      </c>
      <c r="D712" s="1" t="s">
        <v>92</v>
      </c>
      <c r="E712" s="3">
        <v>472.56</v>
      </c>
      <c r="F712" s="3">
        <v>472.56</v>
      </c>
      <c r="G712" s="2" t="s">
        <v>16</v>
      </c>
    </row>
    <row r="713" spans="1:7">
      <c r="A713" s="1" t="s">
        <v>798</v>
      </c>
      <c r="B713" s="2" t="s">
        <v>802</v>
      </c>
      <c r="C713" s="1" t="s">
        <v>61</v>
      </c>
      <c r="D713" s="1" t="s">
        <v>92</v>
      </c>
      <c r="E713" s="3">
        <v>31.73</v>
      </c>
      <c r="F713" s="3">
        <v>31.73</v>
      </c>
      <c r="G713" s="2" t="s">
        <v>16</v>
      </c>
    </row>
    <row r="714" spans="1:7">
      <c r="A714" s="1" t="s">
        <v>792</v>
      </c>
      <c r="B714" s="2" t="s">
        <v>793</v>
      </c>
      <c r="C714" s="1" t="s">
        <v>61</v>
      </c>
      <c r="D714" s="1" t="s">
        <v>803</v>
      </c>
      <c r="E714" s="3">
        <v>1064.29</v>
      </c>
      <c r="F714" s="3">
        <v>1064.29</v>
      </c>
      <c r="G714" s="2" t="s">
        <v>172</v>
      </c>
    </row>
    <row r="715" spans="1:7">
      <c r="A715" s="1" t="s">
        <v>796</v>
      </c>
      <c r="B715" s="2" t="s">
        <v>804</v>
      </c>
      <c r="C715" s="1" t="s">
        <v>61</v>
      </c>
      <c r="D715" s="1" t="s">
        <v>156</v>
      </c>
      <c r="E715" s="3">
        <v>693.28</v>
      </c>
      <c r="F715" s="3">
        <v>693.28</v>
      </c>
      <c r="G715" s="2" t="s">
        <v>16</v>
      </c>
    </row>
    <row r="716" spans="1:7">
      <c r="A716" s="1" t="s">
        <v>792</v>
      </c>
      <c r="B716" s="2" t="s">
        <v>800</v>
      </c>
      <c r="C716" s="1" t="s">
        <v>61</v>
      </c>
      <c r="D716" s="1" t="s">
        <v>92</v>
      </c>
      <c r="E716" s="3">
        <v>202.22</v>
      </c>
      <c r="F716" s="3">
        <v>202.22</v>
      </c>
      <c r="G716" s="2" t="s">
        <v>172</v>
      </c>
    </row>
    <row r="717" spans="1:7">
      <c r="A717" s="1" t="s">
        <v>805</v>
      </c>
      <c r="B717" s="2" t="s">
        <v>806</v>
      </c>
      <c r="C717" s="1" t="s">
        <v>212</v>
      </c>
      <c r="D717" s="1" t="s">
        <v>213</v>
      </c>
      <c r="E717" s="3">
        <v>417.65</v>
      </c>
      <c r="F717" s="3">
        <v>417.65</v>
      </c>
      <c r="G717" s="2" t="s">
        <v>131</v>
      </c>
    </row>
    <row r="718" spans="1:7">
      <c r="A718" s="1" t="s">
        <v>805</v>
      </c>
      <c r="B718" s="2" t="s">
        <v>806</v>
      </c>
      <c r="C718" s="1" t="s">
        <v>215</v>
      </c>
      <c r="D718" s="1" t="s">
        <v>216</v>
      </c>
      <c r="E718" s="3">
        <v>417.65</v>
      </c>
      <c r="F718" s="3">
        <v>417.65</v>
      </c>
      <c r="G718" s="2" t="s">
        <v>16</v>
      </c>
    </row>
    <row r="719" spans="1:7">
      <c r="A719" s="1" t="s">
        <v>807</v>
      </c>
      <c r="B719" s="2" t="s">
        <v>808</v>
      </c>
      <c r="C719" s="1" t="s">
        <v>70</v>
      </c>
      <c r="D719" s="1" t="s">
        <v>26</v>
      </c>
      <c r="E719" s="3">
        <v>705.79</v>
      </c>
      <c r="F719" s="3">
        <v>705.79</v>
      </c>
      <c r="G719" s="2" t="s">
        <v>16</v>
      </c>
    </row>
    <row r="720" spans="1:7">
      <c r="A720" s="1" t="s">
        <v>809</v>
      </c>
      <c r="B720" s="2" t="s">
        <v>250</v>
      </c>
      <c r="C720" s="1" t="s">
        <v>14</v>
      </c>
      <c r="D720" s="1" t="s">
        <v>554</v>
      </c>
      <c r="E720" s="3">
        <v>396705</v>
      </c>
      <c r="F720" s="3">
        <v>396705</v>
      </c>
      <c r="G720" s="2" t="s">
        <v>16</v>
      </c>
    </row>
    <row r="721" spans="1:7">
      <c r="A721" s="1" t="s">
        <v>807</v>
      </c>
      <c r="B721" s="2" t="s">
        <v>808</v>
      </c>
      <c r="C721" s="1" t="s">
        <v>70</v>
      </c>
      <c r="D721" s="1" t="s">
        <v>26</v>
      </c>
      <c r="E721" s="3">
        <v>1026</v>
      </c>
      <c r="F721" s="3">
        <v>1026</v>
      </c>
      <c r="G721" s="2" t="s">
        <v>16</v>
      </c>
    </row>
    <row r="722" spans="1:7">
      <c r="A722" s="1" t="s">
        <v>810</v>
      </c>
      <c r="B722" s="2" t="s">
        <v>301</v>
      </c>
      <c r="C722" s="1" t="s">
        <v>811</v>
      </c>
      <c r="D722" s="1" t="s">
        <v>14</v>
      </c>
      <c r="E722" s="3">
        <v>62916</v>
      </c>
      <c r="F722" s="3">
        <v>62916</v>
      </c>
      <c r="G722" s="2" t="s">
        <v>16</v>
      </c>
    </row>
    <row r="723" spans="1:7">
      <c r="A723" s="1" t="s">
        <v>812</v>
      </c>
      <c r="B723" s="2" t="s">
        <v>813</v>
      </c>
      <c r="C723" s="1" t="s">
        <v>70</v>
      </c>
      <c r="D723" s="1" t="s">
        <v>26</v>
      </c>
      <c r="E723" s="3">
        <v>14.25</v>
      </c>
      <c r="F723" s="3">
        <v>14.25</v>
      </c>
      <c r="G723" s="2" t="s">
        <v>16</v>
      </c>
    </row>
    <row r="724" spans="1:7">
      <c r="A724" s="1" t="s">
        <v>812</v>
      </c>
      <c r="B724" s="2" t="s">
        <v>813</v>
      </c>
      <c r="C724" s="1" t="s">
        <v>70</v>
      </c>
      <c r="D724" s="1" t="s">
        <v>26</v>
      </c>
      <c r="E724" s="3">
        <v>0.42</v>
      </c>
      <c r="F724" s="3">
        <v>0.42</v>
      </c>
      <c r="G724" s="2" t="s">
        <v>16</v>
      </c>
    </row>
    <row r="725" spans="1:7">
      <c r="A725" s="1" t="s">
        <v>812</v>
      </c>
      <c r="B725" s="2" t="s">
        <v>813</v>
      </c>
      <c r="C725" s="1" t="s">
        <v>70</v>
      </c>
      <c r="D725" s="1" t="s">
        <v>26</v>
      </c>
      <c r="E725" s="3">
        <v>18.63</v>
      </c>
      <c r="F725" s="3">
        <v>18.63</v>
      </c>
      <c r="G725" s="2" t="s">
        <v>16</v>
      </c>
    </row>
    <row r="726" spans="1:7">
      <c r="A726" s="1" t="s">
        <v>812</v>
      </c>
      <c r="B726" s="2" t="s">
        <v>813</v>
      </c>
      <c r="C726" s="1" t="s">
        <v>30</v>
      </c>
      <c r="D726" s="1" t="s">
        <v>26</v>
      </c>
      <c r="E726" s="3">
        <v>5</v>
      </c>
      <c r="F726" s="3">
        <v>5</v>
      </c>
      <c r="G726" s="2" t="s">
        <v>16</v>
      </c>
    </row>
    <row r="727" spans="1:7">
      <c r="A727" s="1" t="s">
        <v>814</v>
      </c>
      <c r="B727" s="2" t="s">
        <v>301</v>
      </c>
      <c r="C727" s="1" t="s">
        <v>815</v>
      </c>
      <c r="D727" s="1" t="s">
        <v>14</v>
      </c>
      <c r="E727" s="3">
        <v>35301</v>
      </c>
      <c r="F727" s="3">
        <v>35301</v>
      </c>
      <c r="G727" s="2" t="s">
        <v>16</v>
      </c>
    </row>
    <row r="728" spans="1:7">
      <c r="A728" s="1" t="s">
        <v>816</v>
      </c>
      <c r="B728" s="2" t="s">
        <v>301</v>
      </c>
      <c r="C728" s="1" t="s">
        <v>817</v>
      </c>
      <c r="D728" s="1" t="s">
        <v>14</v>
      </c>
      <c r="E728" s="3">
        <v>10845</v>
      </c>
      <c r="F728" s="3">
        <v>10845</v>
      </c>
      <c r="G728" s="2" t="s">
        <v>16</v>
      </c>
    </row>
    <row r="729" spans="1:7">
      <c r="A729" s="1" t="s">
        <v>818</v>
      </c>
      <c r="B729" s="2" t="s">
        <v>301</v>
      </c>
      <c r="C729" s="1" t="s">
        <v>819</v>
      </c>
      <c r="D729" s="1" t="s">
        <v>14</v>
      </c>
      <c r="E729" s="3">
        <v>84218</v>
      </c>
      <c r="F729" s="3">
        <v>84218</v>
      </c>
      <c r="G729" s="2" t="s">
        <v>16</v>
      </c>
    </row>
    <row r="730" spans="1:7">
      <c r="A730" s="1" t="s">
        <v>820</v>
      </c>
      <c r="B730" s="2" t="s">
        <v>144</v>
      </c>
      <c r="C730" s="1" t="s">
        <v>55</v>
      </c>
      <c r="D730" s="1" t="s">
        <v>56</v>
      </c>
      <c r="E730" s="3">
        <v>17.03</v>
      </c>
      <c r="F730" s="3">
        <v>17.03</v>
      </c>
      <c r="G730" s="2" t="s">
        <v>145</v>
      </c>
    </row>
    <row r="731" spans="1:7">
      <c r="A731" s="1" t="s">
        <v>821</v>
      </c>
      <c r="B731" s="2" t="s">
        <v>313</v>
      </c>
      <c r="C731" s="1" t="s">
        <v>55</v>
      </c>
      <c r="D731" s="1" t="s">
        <v>56</v>
      </c>
      <c r="E731" s="3">
        <v>20.96</v>
      </c>
      <c r="F731" s="3">
        <v>20.96</v>
      </c>
      <c r="G731" s="2" t="s">
        <v>314</v>
      </c>
    </row>
    <row r="732" spans="1:7">
      <c r="A732" s="1" t="s">
        <v>822</v>
      </c>
      <c r="B732" s="2" t="s">
        <v>183</v>
      </c>
      <c r="C732" s="1" t="s">
        <v>50</v>
      </c>
      <c r="D732" s="1" t="s">
        <v>51</v>
      </c>
      <c r="E732" s="3">
        <v>5781.52</v>
      </c>
      <c r="F732" s="3">
        <v>5781.52</v>
      </c>
      <c r="G732" s="2" t="s">
        <v>184</v>
      </c>
    </row>
    <row r="733" spans="1:7">
      <c r="A733" s="1" t="s">
        <v>823</v>
      </c>
      <c r="B733" s="2" t="s">
        <v>138</v>
      </c>
      <c r="C733" s="1" t="s">
        <v>50</v>
      </c>
      <c r="D733" s="1" t="s">
        <v>51</v>
      </c>
      <c r="E733" s="3">
        <v>50.42</v>
      </c>
      <c r="F733" s="3">
        <v>50.42</v>
      </c>
      <c r="G733" s="2" t="s">
        <v>139</v>
      </c>
    </row>
    <row r="734" spans="1:7">
      <c r="A734" s="1" t="s">
        <v>824</v>
      </c>
      <c r="B734" s="2" t="s">
        <v>825</v>
      </c>
      <c r="C734" s="1" t="s">
        <v>50</v>
      </c>
      <c r="D734" s="1" t="s">
        <v>51</v>
      </c>
      <c r="E734" s="3">
        <v>509.25</v>
      </c>
      <c r="F734" s="3">
        <v>509.25</v>
      </c>
      <c r="G734" s="2" t="s">
        <v>826</v>
      </c>
    </row>
    <row r="735" spans="1:7">
      <c r="A735" s="1" t="s">
        <v>827</v>
      </c>
      <c r="B735" s="2" t="s">
        <v>186</v>
      </c>
      <c r="C735" s="1" t="s">
        <v>50</v>
      </c>
      <c r="D735" s="1" t="s">
        <v>51</v>
      </c>
      <c r="E735" s="3">
        <v>2291.36</v>
      </c>
      <c r="F735" s="3">
        <v>2291.36</v>
      </c>
      <c r="G735" s="2" t="s">
        <v>82</v>
      </c>
    </row>
    <row r="736" spans="1:7">
      <c r="A736" s="1" t="s">
        <v>828</v>
      </c>
      <c r="B736" s="2" t="s">
        <v>37</v>
      </c>
      <c r="C736" s="1" t="s">
        <v>38</v>
      </c>
      <c r="D736" s="1" t="s">
        <v>39</v>
      </c>
      <c r="E736" s="3">
        <v>560</v>
      </c>
      <c r="F736" s="3">
        <v>560</v>
      </c>
      <c r="G736" s="2" t="s">
        <v>40</v>
      </c>
    </row>
    <row r="737" spans="1:7">
      <c r="A737" s="1" t="s">
        <v>822</v>
      </c>
      <c r="B737" s="2" t="s">
        <v>183</v>
      </c>
      <c r="C737" s="1" t="s">
        <v>55</v>
      </c>
      <c r="D737" s="1" t="s">
        <v>56</v>
      </c>
      <c r="E737" s="3">
        <v>19.649999999999999</v>
      </c>
      <c r="F737" s="3">
        <v>19.649999999999999</v>
      </c>
      <c r="G737" s="2" t="s">
        <v>184</v>
      </c>
    </row>
    <row r="738" spans="1:7">
      <c r="A738" s="1" t="s">
        <v>827</v>
      </c>
      <c r="B738" s="2" t="s">
        <v>186</v>
      </c>
      <c r="C738" s="1" t="s">
        <v>38</v>
      </c>
      <c r="D738" s="1" t="s">
        <v>43</v>
      </c>
      <c r="E738" s="3">
        <v>386.55</v>
      </c>
      <c r="F738" s="3">
        <v>386.55</v>
      </c>
      <c r="G738" s="2" t="s">
        <v>82</v>
      </c>
    </row>
    <row r="739" spans="1:7">
      <c r="A739" s="1" t="s">
        <v>829</v>
      </c>
      <c r="B739" s="2" t="s">
        <v>830</v>
      </c>
      <c r="C739" s="1" t="s">
        <v>60</v>
      </c>
      <c r="D739" s="1" t="s">
        <v>325</v>
      </c>
      <c r="E739" s="3">
        <v>983.19</v>
      </c>
      <c r="F739" s="3">
        <v>983.19</v>
      </c>
      <c r="G739" s="2" t="s">
        <v>16</v>
      </c>
    </row>
    <row r="740" spans="1:7">
      <c r="A740" s="1" t="s">
        <v>829</v>
      </c>
      <c r="B740" s="2" t="s">
        <v>830</v>
      </c>
      <c r="C740" s="1" t="s">
        <v>60</v>
      </c>
      <c r="D740" s="1" t="s">
        <v>92</v>
      </c>
      <c r="E740" s="3">
        <v>186.81</v>
      </c>
      <c r="F740" s="3">
        <v>186.81</v>
      </c>
      <c r="G740" s="2" t="s">
        <v>16</v>
      </c>
    </row>
    <row r="741" spans="1:7">
      <c r="A741" s="1" t="s">
        <v>831</v>
      </c>
      <c r="B741" s="2" t="s">
        <v>832</v>
      </c>
      <c r="C741" s="1" t="s">
        <v>60</v>
      </c>
      <c r="D741" s="1" t="s">
        <v>61</v>
      </c>
      <c r="E741" s="3">
        <v>124.95</v>
      </c>
      <c r="F741" s="3">
        <v>124.95</v>
      </c>
      <c r="G741" s="2" t="s">
        <v>16</v>
      </c>
    </row>
    <row r="742" spans="1:7">
      <c r="A742" s="1" t="s">
        <v>833</v>
      </c>
      <c r="B742" s="2" t="s">
        <v>153</v>
      </c>
      <c r="C742" s="1" t="s">
        <v>60</v>
      </c>
      <c r="D742" s="1" t="s">
        <v>95</v>
      </c>
      <c r="E742" s="3">
        <v>109.24</v>
      </c>
      <c r="F742" s="3">
        <v>109.24</v>
      </c>
      <c r="G742" s="2" t="s">
        <v>16</v>
      </c>
    </row>
    <row r="743" spans="1:7">
      <c r="A743" s="1" t="s">
        <v>833</v>
      </c>
      <c r="B743" s="2" t="s">
        <v>153</v>
      </c>
      <c r="C743" s="1" t="s">
        <v>60</v>
      </c>
      <c r="D743" s="1" t="s">
        <v>92</v>
      </c>
      <c r="E743" s="3">
        <v>20.76</v>
      </c>
      <c r="F743" s="3">
        <v>20.76</v>
      </c>
      <c r="G743" s="2" t="s">
        <v>16</v>
      </c>
    </row>
    <row r="744" spans="1:7">
      <c r="A744" s="1" t="s">
        <v>834</v>
      </c>
      <c r="B744" s="2" t="s">
        <v>153</v>
      </c>
      <c r="C744" s="1" t="s">
        <v>60</v>
      </c>
      <c r="D744" s="1" t="s">
        <v>105</v>
      </c>
      <c r="E744" s="3">
        <v>302.52</v>
      </c>
      <c r="F744" s="3">
        <v>302.52</v>
      </c>
      <c r="G744" s="2" t="s">
        <v>16</v>
      </c>
    </row>
    <row r="745" spans="1:7">
      <c r="A745" s="1" t="s">
        <v>834</v>
      </c>
      <c r="B745" s="2" t="s">
        <v>153</v>
      </c>
      <c r="C745" s="1" t="s">
        <v>60</v>
      </c>
      <c r="D745" s="1" t="s">
        <v>92</v>
      </c>
      <c r="E745" s="3">
        <v>57.48</v>
      </c>
      <c r="F745" s="3">
        <v>57.48</v>
      </c>
      <c r="G745" s="2" t="s">
        <v>16</v>
      </c>
    </row>
    <row r="746" spans="1:7">
      <c r="A746" s="1" t="s">
        <v>835</v>
      </c>
      <c r="B746" s="2" t="s">
        <v>153</v>
      </c>
      <c r="C746" s="1" t="s">
        <v>60</v>
      </c>
      <c r="D746" s="1" t="s">
        <v>105</v>
      </c>
      <c r="E746" s="3">
        <v>961.34</v>
      </c>
      <c r="F746" s="3">
        <v>961.34</v>
      </c>
      <c r="G746" s="2" t="s">
        <v>16</v>
      </c>
    </row>
    <row r="747" spans="1:7">
      <c r="A747" s="1" t="s">
        <v>835</v>
      </c>
      <c r="B747" s="2" t="s">
        <v>153</v>
      </c>
      <c r="C747" s="1" t="s">
        <v>60</v>
      </c>
      <c r="D747" s="1" t="s">
        <v>92</v>
      </c>
      <c r="E747" s="3">
        <v>182.66</v>
      </c>
      <c r="F747" s="3">
        <v>182.66</v>
      </c>
      <c r="G747" s="2" t="s">
        <v>16</v>
      </c>
    </row>
    <row r="748" spans="1:7">
      <c r="A748" s="1" t="s">
        <v>836</v>
      </c>
      <c r="B748" s="2" t="s">
        <v>153</v>
      </c>
      <c r="C748" s="1" t="s">
        <v>60</v>
      </c>
      <c r="D748" s="1" t="s">
        <v>162</v>
      </c>
      <c r="E748" s="3">
        <v>5294.12</v>
      </c>
      <c r="F748" s="3">
        <v>5294.12</v>
      </c>
      <c r="G748" s="2" t="s">
        <v>16</v>
      </c>
    </row>
    <row r="749" spans="1:7">
      <c r="A749" s="1" t="s">
        <v>836</v>
      </c>
      <c r="B749" s="2" t="s">
        <v>153</v>
      </c>
      <c r="C749" s="1" t="s">
        <v>60</v>
      </c>
      <c r="D749" s="1" t="s">
        <v>92</v>
      </c>
      <c r="E749" s="3">
        <v>1005.88</v>
      </c>
      <c r="F749" s="3">
        <v>1005.88</v>
      </c>
      <c r="G749" s="2" t="s">
        <v>16</v>
      </c>
    </row>
    <row r="750" spans="1:7">
      <c r="A750" s="1" t="s">
        <v>837</v>
      </c>
      <c r="B750" s="2" t="s">
        <v>153</v>
      </c>
      <c r="C750" s="1" t="s">
        <v>60</v>
      </c>
      <c r="D750" s="1" t="s">
        <v>156</v>
      </c>
      <c r="E750" s="3">
        <v>882.35</v>
      </c>
      <c r="F750" s="3">
        <v>882.35</v>
      </c>
      <c r="G750" s="2" t="s">
        <v>16</v>
      </c>
    </row>
    <row r="751" spans="1:7">
      <c r="A751" s="1" t="s">
        <v>837</v>
      </c>
      <c r="B751" s="2" t="s">
        <v>153</v>
      </c>
      <c r="C751" s="1" t="s">
        <v>60</v>
      </c>
      <c r="D751" s="1" t="s">
        <v>92</v>
      </c>
      <c r="E751" s="3">
        <v>167.65</v>
      </c>
      <c r="F751" s="3">
        <v>167.65</v>
      </c>
      <c r="G751" s="2" t="s">
        <v>16</v>
      </c>
    </row>
    <row r="752" spans="1:7">
      <c r="A752" s="1" t="s">
        <v>838</v>
      </c>
      <c r="B752" s="2" t="s">
        <v>410</v>
      </c>
      <c r="C752" s="1" t="s">
        <v>70</v>
      </c>
      <c r="D752" s="1" t="s">
        <v>60</v>
      </c>
      <c r="E752" s="3">
        <v>560</v>
      </c>
      <c r="F752" s="3">
        <v>560</v>
      </c>
      <c r="G752" s="2" t="s">
        <v>16</v>
      </c>
    </row>
    <row r="753" spans="1:7">
      <c r="A753" s="1" t="s">
        <v>839</v>
      </c>
      <c r="B753" s="2" t="s">
        <v>840</v>
      </c>
      <c r="C753" s="1" t="s">
        <v>39</v>
      </c>
      <c r="D753" s="1" t="s">
        <v>70</v>
      </c>
      <c r="E753" s="3">
        <v>560</v>
      </c>
      <c r="F753" s="3">
        <v>560</v>
      </c>
      <c r="G753" s="2" t="s">
        <v>76</v>
      </c>
    </row>
    <row r="754" spans="1:7">
      <c r="A754" s="1" t="s">
        <v>841</v>
      </c>
      <c r="B754" s="2" t="s">
        <v>80</v>
      </c>
      <c r="C754" s="1" t="s">
        <v>81</v>
      </c>
      <c r="D754" s="1" t="s">
        <v>70</v>
      </c>
      <c r="E754" s="3">
        <v>176.47</v>
      </c>
      <c r="F754" s="3">
        <v>176.47</v>
      </c>
      <c r="G754" s="2" t="s">
        <v>223</v>
      </c>
    </row>
    <row r="755" spans="1:7">
      <c r="A755" s="1" t="s">
        <v>841</v>
      </c>
      <c r="B755" s="2" t="s">
        <v>86</v>
      </c>
      <c r="C755" s="1" t="s">
        <v>84</v>
      </c>
      <c r="D755" s="1" t="s">
        <v>70</v>
      </c>
      <c r="E755" s="3">
        <v>33.53</v>
      </c>
      <c r="F755" s="3">
        <v>33.53</v>
      </c>
      <c r="G755" s="2" t="s">
        <v>223</v>
      </c>
    </row>
    <row r="756" spans="1:7">
      <c r="A756" s="1" t="s">
        <v>842</v>
      </c>
      <c r="B756" s="2" t="s">
        <v>843</v>
      </c>
      <c r="C756" s="1" t="s">
        <v>61</v>
      </c>
      <c r="D756" s="1" t="s">
        <v>105</v>
      </c>
      <c r="E756" s="3">
        <v>734.16</v>
      </c>
      <c r="F756" s="3">
        <v>734.16</v>
      </c>
      <c r="G756" s="2" t="s">
        <v>16</v>
      </c>
    </row>
    <row r="757" spans="1:7">
      <c r="A757" s="1" t="s">
        <v>844</v>
      </c>
      <c r="B757" s="2" t="s">
        <v>619</v>
      </c>
      <c r="C757" s="1" t="s">
        <v>61</v>
      </c>
      <c r="D757" s="1" t="s">
        <v>803</v>
      </c>
      <c r="E757" s="3">
        <v>140.62</v>
      </c>
      <c r="F757" s="3">
        <v>140.62</v>
      </c>
      <c r="G757" s="2" t="s">
        <v>172</v>
      </c>
    </row>
    <row r="758" spans="1:7">
      <c r="A758" s="1" t="s">
        <v>845</v>
      </c>
      <c r="B758" s="2" t="s">
        <v>846</v>
      </c>
      <c r="C758" s="1" t="s">
        <v>61</v>
      </c>
      <c r="D758" s="1" t="s">
        <v>803</v>
      </c>
      <c r="E758" s="3">
        <v>1094.8</v>
      </c>
      <c r="F758" s="3">
        <v>1094.8</v>
      </c>
      <c r="G758" s="2" t="s">
        <v>172</v>
      </c>
    </row>
    <row r="759" spans="1:7">
      <c r="A759" s="1" t="s">
        <v>847</v>
      </c>
      <c r="B759" s="2" t="s">
        <v>848</v>
      </c>
      <c r="C759" s="1" t="s">
        <v>61</v>
      </c>
      <c r="D759" s="1" t="s">
        <v>281</v>
      </c>
      <c r="E759" s="3">
        <v>105</v>
      </c>
      <c r="F759" s="3">
        <v>105</v>
      </c>
      <c r="G759" s="2" t="s">
        <v>172</v>
      </c>
    </row>
    <row r="760" spans="1:7">
      <c r="A760" s="1" t="s">
        <v>842</v>
      </c>
      <c r="B760" s="2" t="s">
        <v>849</v>
      </c>
      <c r="C760" s="1" t="s">
        <v>61</v>
      </c>
      <c r="D760" s="1" t="s">
        <v>92</v>
      </c>
      <c r="E760" s="3">
        <v>139.49</v>
      </c>
      <c r="F760" s="3">
        <v>139.49</v>
      </c>
      <c r="G760" s="2" t="s">
        <v>16</v>
      </c>
    </row>
    <row r="761" spans="1:7">
      <c r="A761" s="1" t="s">
        <v>844</v>
      </c>
      <c r="B761" s="2" t="s">
        <v>622</v>
      </c>
      <c r="C761" s="1" t="s">
        <v>61</v>
      </c>
      <c r="D761" s="1" t="s">
        <v>92</v>
      </c>
      <c r="E761" s="3">
        <v>26.72</v>
      </c>
      <c r="F761" s="3">
        <v>26.72</v>
      </c>
      <c r="G761" s="2" t="s">
        <v>172</v>
      </c>
    </row>
    <row r="762" spans="1:7">
      <c r="A762" s="1" t="s">
        <v>845</v>
      </c>
      <c r="B762" s="2" t="s">
        <v>850</v>
      </c>
      <c r="C762" s="1" t="s">
        <v>61</v>
      </c>
      <c r="D762" s="1" t="s">
        <v>92</v>
      </c>
      <c r="E762" s="3">
        <v>98.54</v>
      </c>
      <c r="F762" s="3">
        <v>98.54</v>
      </c>
      <c r="G762" s="2" t="s">
        <v>172</v>
      </c>
    </row>
    <row r="763" spans="1:7">
      <c r="A763" s="1" t="s">
        <v>847</v>
      </c>
      <c r="B763" s="2" t="s">
        <v>851</v>
      </c>
      <c r="C763" s="1" t="s">
        <v>61</v>
      </c>
      <c r="D763" s="1" t="s">
        <v>92</v>
      </c>
      <c r="E763" s="3">
        <v>19.95</v>
      </c>
      <c r="F763" s="3">
        <v>19.95</v>
      </c>
      <c r="G763" s="2" t="s">
        <v>172</v>
      </c>
    </row>
    <row r="764" spans="1:7">
      <c r="A764" s="1" t="s">
        <v>852</v>
      </c>
      <c r="B764" s="2" t="s">
        <v>301</v>
      </c>
      <c r="C764" s="1" t="s">
        <v>308</v>
      </c>
      <c r="D764" s="1" t="s">
        <v>14</v>
      </c>
      <c r="E764" s="3">
        <v>5365</v>
      </c>
      <c r="F764" s="3">
        <v>5365</v>
      </c>
      <c r="G764" s="2" t="s">
        <v>16</v>
      </c>
    </row>
    <row r="765" spans="1:7">
      <c r="A765" s="1" t="s">
        <v>853</v>
      </c>
      <c r="B765" s="2" t="s">
        <v>854</v>
      </c>
      <c r="C765" s="1" t="s">
        <v>70</v>
      </c>
      <c r="D765" s="1" t="s">
        <v>26</v>
      </c>
      <c r="E765" s="3">
        <v>1599.14</v>
      </c>
      <c r="F765" s="3">
        <v>1599.14</v>
      </c>
      <c r="G765" s="2" t="s">
        <v>16</v>
      </c>
    </row>
    <row r="766" spans="1:7">
      <c r="A766" s="1" t="s">
        <v>855</v>
      </c>
      <c r="B766" s="2" t="s">
        <v>856</v>
      </c>
      <c r="C766" s="1" t="s">
        <v>70</v>
      </c>
      <c r="D766" s="1" t="s">
        <v>14</v>
      </c>
      <c r="E766" s="3">
        <v>476</v>
      </c>
      <c r="F766" s="3">
        <v>476</v>
      </c>
      <c r="G766" s="2" t="s">
        <v>16</v>
      </c>
    </row>
    <row r="767" spans="1:7">
      <c r="A767" s="1" t="s">
        <v>855</v>
      </c>
      <c r="B767" s="2" t="s">
        <v>856</v>
      </c>
      <c r="C767" s="1" t="s">
        <v>70</v>
      </c>
      <c r="D767" s="1" t="s">
        <v>14</v>
      </c>
      <c r="E767" s="3">
        <v>476</v>
      </c>
      <c r="F767" s="3">
        <v>476</v>
      </c>
      <c r="G767" s="2" t="s">
        <v>16</v>
      </c>
    </row>
    <row r="768" spans="1:7">
      <c r="A768" s="1" t="s">
        <v>855</v>
      </c>
      <c r="B768" s="2" t="s">
        <v>857</v>
      </c>
      <c r="C768" s="1" t="s">
        <v>84</v>
      </c>
      <c r="D768" s="1" t="s">
        <v>91</v>
      </c>
      <c r="E768" s="3">
        <v>76</v>
      </c>
      <c r="F768" s="3">
        <v>76</v>
      </c>
      <c r="G768" s="2" t="s">
        <v>16</v>
      </c>
    </row>
    <row r="769" spans="1:7">
      <c r="A769" s="1" t="s">
        <v>855</v>
      </c>
      <c r="B769" s="2" t="s">
        <v>858</v>
      </c>
      <c r="C769" s="1" t="s">
        <v>84</v>
      </c>
      <c r="D769" s="1" t="s">
        <v>91</v>
      </c>
      <c r="E769" s="3">
        <v>76</v>
      </c>
      <c r="F769" s="3">
        <v>76</v>
      </c>
      <c r="G769" s="2" t="s">
        <v>16</v>
      </c>
    </row>
    <row r="770" spans="1:7">
      <c r="A770" s="1" t="s">
        <v>859</v>
      </c>
      <c r="B770" s="2" t="s">
        <v>860</v>
      </c>
      <c r="C770" s="1" t="s">
        <v>70</v>
      </c>
      <c r="D770" s="1" t="s">
        <v>14</v>
      </c>
      <c r="E770" s="3">
        <v>579.53</v>
      </c>
      <c r="F770" s="3">
        <v>579.53</v>
      </c>
      <c r="G770" s="2" t="s">
        <v>16</v>
      </c>
    </row>
    <row r="771" spans="1:7">
      <c r="A771" s="1" t="s">
        <v>859</v>
      </c>
      <c r="B771" s="2" t="s">
        <v>860</v>
      </c>
      <c r="C771" s="1" t="s">
        <v>70</v>
      </c>
      <c r="D771" s="1" t="s">
        <v>14</v>
      </c>
      <c r="E771" s="3">
        <v>579.53</v>
      </c>
      <c r="F771" s="3">
        <v>579.53</v>
      </c>
      <c r="G771" s="2" t="s">
        <v>16</v>
      </c>
    </row>
    <row r="772" spans="1:7">
      <c r="A772" s="1" t="s">
        <v>861</v>
      </c>
      <c r="B772" s="2" t="s">
        <v>862</v>
      </c>
      <c r="C772" s="1" t="s">
        <v>70</v>
      </c>
      <c r="D772" s="1" t="s">
        <v>14</v>
      </c>
      <c r="E772" s="3">
        <v>476</v>
      </c>
      <c r="F772" s="3">
        <v>476</v>
      </c>
      <c r="G772" s="2" t="s">
        <v>16</v>
      </c>
    </row>
    <row r="773" spans="1:7">
      <c r="A773" s="1" t="s">
        <v>861</v>
      </c>
      <c r="B773" s="2" t="s">
        <v>862</v>
      </c>
      <c r="C773" s="1" t="s">
        <v>70</v>
      </c>
      <c r="D773" s="1" t="s">
        <v>14</v>
      </c>
      <c r="E773" s="3">
        <v>476</v>
      </c>
      <c r="F773" s="3">
        <v>476</v>
      </c>
      <c r="G773" s="2" t="s">
        <v>16</v>
      </c>
    </row>
    <row r="774" spans="1:7">
      <c r="A774" s="1" t="s">
        <v>861</v>
      </c>
      <c r="B774" s="2" t="s">
        <v>862</v>
      </c>
      <c r="C774" s="1" t="s">
        <v>70</v>
      </c>
      <c r="D774" s="1" t="s">
        <v>14</v>
      </c>
      <c r="E774" s="3">
        <v>856.8</v>
      </c>
      <c r="F774" s="3">
        <v>856.8</v>
      </c>
      <c r="G774" s="2" t="s">
        <v>16</v>
      </c>
    </row>
    <row r="775" spans="1:7">
      <c r="A775" s="1" t="s">
        <v>861</v>
      </c>
      <c r="B775" s="2" t="s">
        <v>862</v>
      </c>
      <c r="C775" s="1" t="s">
        <v>70</v>
      </c>
      <c r="D775" s="1" t="s">
        <v>14</v>
      </c>
      <c r="E775" s="3">
        <v>6426</v>
      </c>
      <c r="F775" s="3">
        <v>6426</v>
      </c>
      <c r="G775" s="2" t="s">
        <v>16</v>
      </c>
    </row>
    <row r="776" spans="1:7">
      <c r="A776" s="1" t="s">
        <v>863</v>
      </c>
      <c r="B776" s="2" t="s">
        <v>864</v>
      </c>
      <c r="C776" s="1" t="s">
        <v>70</v>
      </c>
      <c r="D776" s="1" t="s">
        <v>14</v>
      </c>
      <c r="E776" s="3">
        <v>917.49</v>
      </c>
      <c r="F776" s="3">
        <v>917.49</v>
      </c>
      <c r="G776" s="2" t="s">
        <v>16</v>
      </c>
    </row>
    <row r="777" spans="1:7">
      <c r="A777" s="1" t="s">
        <v>865</v>
      </c>
      <c r="B777" s="2" t="s">
        <v>866</v>
      </c>
      <c r="C777" s="1" t="s">
        <v>70</v>
      </c>
      <c r="D777" s="1" t="s">
        <v>14</v>
      </c>
      <c r="E777" s="3">
        <v>250.94</v>
      </c>
      <c r="F777" s="3">
        <v>250.94</v>
      </c>
      <c r="G777" s="2" t="s">
        <v>16</v>
      </c>
    </row>
    <row r="778" spans="1:7">
      <c r="A778" s="1" t="s">
        <v>865</v>
      </c>
      <c r="B778" s="2" t="s">
        <v>866</v>
      </c>
      <c r="C778" s="1" t="s">
        <v>70</v>
      </c>
      <c r="D778" s="1" t="s">
        <v>14</v>
      </c>
      <c r="E778" s="3">
        <v>195.16</v>
      </c>
      <c r="F778" s="3">
        <v>195.16</v>
      </c>
      <c r="G778" s="2" t="s">
        <v>16</v>
      </c>
    </row>
    <row r="779" spans="1:7">
      <c r="A779" s="1" t="s">
        <v>867</v>
      </c>
      <c r="B779" s="2" t="s">
        <v>868</v>
      </c>
      <c r="C779" s="1" t="s">
        <v>70</v>
      </c>
      <c r="D779" s="1" t="s">
        <v>14</v>
      </c>
      <c r="E779" s="3">
        <v>186.83</v>
      </c>
      <c r="F779" s="3">
        <v>186.83</v>
      </c>
      <c r="G779" s="2" t="s">
        <v>16</v>
      </c>
    </row>
    <row r="780" spans="1:7">
      <c r="A780" s="1" t="s">
        <v>867</v>
      </c>
      <c r="B780" s="2" t="s">
        <v>868</v>
      </c>
      <c r="C780" s="1" t="s">
        <v>70</v>
      </c>
      <c r="D780" s="1" t="s">
        <v>14</v>
      </c>
      <c r="E780" s="3">
        <v>373.66</v>
      </c>
      <c r="F780" s="3">
        <v>373.66</v>
      </c>
      <c r="G780" s="2" t="s">
        <v>16</v>
      </c>
    </row>
    <row r="781" spans="1:7">
      <c r="A781" s="1" t="s">
        <v>869</v>
      </c>
      <c r="B781" s="2" t="s">
        <v>870</v>
      </c>
      <c r="C781" s="1" t="s">
        <v>70</v>
      </c>
      <c r="D781" s="1" t="s">
        <v>14</v>
      </c>
      <c r="E781" s="3">
        <v>1128.67</v>
      </c>
      <c r="F781" s="3">
        <v>1128.67</v>
      </c>
      <c r="G781" s="2" t="s">
        <v>16</v>
      </c>
    </row>
    <row r="782" spans="1:7">
      <c r="A782" s="1" t="s">
        <v>869</v>
      </c>
      <c r="B782" s="2" t="s">
        <v>870</v>
      </c>
      <c r="C782" s="1" t="s">
        <v>70</v>
      </c>
      <c r="D782" s="1" t="s">
        <v>14</v>
      </c>
      <c r="E782" s="3">
        <v>1200.8399999999999</v>
      </c>
      <c r="F782" s="3">
        <v>1200.8399999999999</v>
      </c>
      <c r="G782" s="2" t="s">
        <v>16</v>
      </c>
    </row>
    <row r="783" spans="1:7">
      <c r="A783" s="1" t="s">
        <v>871</v>
      </c>
      <c r="B783" s="2" t="s">
        <v>872</v>
      </c>
      <c r="C783" s="1" t="s">
        <v>70</v>
      </c>
      <c r="D783" s="1" t="s">
        <v>14</v>
      </c>
      <c r="E783" s="3">
        <v>357</v>
      </c>
      <c r="F783" s="3">
        <v>357</v>
      </c>
      <c r="G783" s="2" t="s">
        <v>16</v>
      </c>
    </row>
    <row r="784" spans="1:7">
      <c r="A784" s="1" t="s">
        <v>871</v>
      </c>
      <c r="B784" s="2" t="s">
        <v>872</v>
      </c>
      <c r="C784" s="1" t="s">
        <v>70</v>
      </c>
      <c r="D784" s="1" t="s">
        <v>14</v>
      </c>
      <c r="E784" s="3">
        <v>1725.5</v>
      </c>
      <c r="F784" s="3">
        <v>1725.5</v>
      </c>
      <c r="G784" s="2" t="s">
        <v>16</v>
      </c>
    </row>
    <row r="785" spans="1:7">
      <c r="A785" s="1" t="s">
        <v>873</v>
      </c>
      <c r="B785" s="2" t="s">
        <v>874</v>
      </c>
      <c r="C785" s="1" t="s">
        <v>70</v>
      </c>
      <c r="D785" s="1" t="s">
        <v>14</v>
      </c>
      <c r="E785" s="3">
        <v>3570</v>
      </c>
      <c r="F785" s="3">
        <v>3570</v>
      </c>
      <c r="G785" s="2" t="s">
        <v>16</v>
      </c>
    </row>
    <row r="786" spans="1:7">
      <c r="A786" s="1" t="s">
        <v>875</v>
      </c>
      <c r="B786" s="2" t="s">
        <v>876</v>
      </c>
      <c r="C786" s="1" t="s">
        <v>70</v>
      </c>
      <c r="D786" s="1" t="s">
        <v>14</v>
      </c>
      <c r="E786" s="3">
        <v>755.65</v>
      </c>
      <c r="F786" s="3">
        <v>755.65</v>
      </c>
      <c r="G786" s="2" t="s">
        <v>16</v>
      </c>
    </row>
    <row r="787" spans="1:7">
      <c r="A787" s="1" t="s">
        <v>875</v>
      </c>
      <c r="B787" s="2" t="s">
        <v>876</v>
      </c>
      <c r="C787" s="1" t="s">
        <v>70</v>
      </c>
      <c r="D787" s="1" t="s">
        <v>14</v>
      </c>
      <c r="E787" s="3">
        <v>1071</v>
      </c>
      <c r="F787" s="3">
        <v>1071</v>
      </c>
      <c r="G787" s="2" t="s">
        <v>16</v>
      </c>
    </row>
    <row r="788" spans="1:7">
      <c r="A788" s="1" t="s">
        <v>875</v>
      </c>
      <c r="B788" s="2" t="s">
        <v>876</v>
      </c>
      <c r="C788" s="1" t="s">
        <v>70</v>
      </c>
      <c r="D788" s="1" t="s">
        <v>14</v>
      </c>
      <c r="E788" s="3">
        <v>650.52</v>
      </c>
      <c r="F788" s="3">
        <v>650.52</v>
      </c>
      <c r="G788" s="2" t="s">
        <v>16</v>
      </c>
    </row>
    <row r="789" spans="1:7">
      <c r="A789" s="1" t="s">
        <v>875</v>
      </c>
      <c r="B789" s="2" t="s">
        <v>876</v>
      </c>
      <c r="C789" s="1" t="s">
        <v>70</v>
      </c>
      <c r="D789" s="1" t="s">
        <v>14</v>
      </c>
      <c r="E789" s="3">
        <v>485.31</v>
      </c>
      <c r="F789" s="3">
        <v>485.31</v>
      </c>
      <c r="G789" s="2" t="s">
        <v>16</v>
      </c>
    </row>
    <row r="790" spans="1:7">
      <c r="A790" s="1" t="s">
        <v>877</v>
      </c>
      <c r="B790" s="2" t="s">
        <v>878</v>
      </c>
      <c r="C790" s="1" t="s">
        <v>70</v>
      </c>
      <c r="D790" s="1" t="s">
        <v>14</v>
      </c>
      <c r="E790" s="3">
        <v>700.01</v>
      </c>
      <c r="F790" s="3">
        <v>700.01</v>
      </c>
      <c r="G790" s="2" t="s">
        <v>16</v>
      </c>
    </row>
    <row r="791" spans="1:7">
      <c r="A791" s="1" t="s">
        <v>879</v>
      </c>
      <c r="B791" s="2" t="s">
        <v>880</v>
      </c>
      <c r="C791" s="1" t="s">
        <v>70</v>
      </c>
      <c r="D791" s="1" t="s">
        <v>14</v>
      </c>
      <c r="E791" s="3">
        <v>21053.68</v>
      </c>
      <c r="F791" s="3">
        <v>21053.68</v>
      </c>
      <c r="G791" s="2" t="s">
        <v>16</v>
      </c>
    </row>
    <row r="792" spans="1:7">
      <c r="A792" s="1" t="s">
        <v>879</v>
      </c>
      <c r="B792" s="2" t="s">
        <v>881</v>
      </c>
      <c r="C792" s="1" t="s">
        <v>84</v>
      </c>
      <c r="D792" s="1" t="s">
        <v>91</v>
      </c>
      <c r="E792" s="3">
        <v>3361.51</v>
      </c>
      <c r="F792" s="3">
        <v>3361.51</v>
      </c>
      <c r="G792" s="2" t="s">
        <v>16</v>
      </c>
    </row>
    <row r="793" spans="1:7">
      <c r="A793" s="1" t="s">
        <v>882</v>
      </c>
      <c r="B793" s="2" t="s">
        <v>883</v>
      </c>
      <c r="C793" s="1" t="s">
        <v>70</v>
      </c>
      <c r="D793" s="1" t="s">
        <v>14</v>
      </c>
      <c r="E793" s="3">
        <v>1251.8</v>
      </c>
      <c r="F793" s="3">
        <v>1251.8</v>
      </c>
      <c r="G793" s="2" t="s">
        <v>16</v>
      </c>
    </row>
    <row r="794" spans="1:7">
      <c r="A794" s="1" t="s">
        <v>884</v>
      </c>
      <c r="B794" s="2" t="s">
        <v>885</v>
      </c>
      <c r="C794" s="1" t="s">
        <v>70</v>
      </c>
      <c r="D794" s="1" t="s">
        <v>14</v>
      </c>
      <c r="E794" s="3">
        <v>500</v>
      </c>
      <c r="F794" s="3">
        <v>500</v>
      </c>
      <c r="G794" s="2" t="s">
        <v>16</v>
      </c>
    </row>
    <row r="795" spans="1:7">
      <c r="A795" s="1" t="s">
        <v>884</v>
      </c>
      <c r="B795" s="2" t="s">
        <v>885</v>
      </c>
      <c r="C795" s="1" t="s">
        <v>70</v>
      </c>
      <c r="D795" s="1" t="s">
        <v>14</v>
      </c>
      <c r="E795" s="3">
        <v>500</v>
      </c>
      <c r="F795" s="3">
        <v>500</v>
      </c>
      <c r="G795" s="2" t="s">
        <v>16</v>
      </c>
    </row>
    <row r="796" spans="1:7">
      <c r="A796" s="1" t="s">
        <v>886</v>
      </c>
      <c r="B796" s="2" t="s">
        <v>887</v>
      </c>
      <c r="C796" s="1" t="s">
        <v>70</v>
      </c>
      <c r="D796" s="1" t="s">
        <v>14</v>
      </c>
      <c r="E796" s="3">
        <v>330</v>
      </c>
      <c r="F796" s="3">
        <v>330</v>
      </c>
      <c r="G796" s="2" t="s">
        <v>16</v>
      </c>
    </row>
    <row r="797" spans="1:7">
      <c r="A797" s="1" t="s">
        <v>888</v>
      </c>
      <c r="B797" s="2" t="s">
        <v>538</v>
      </c>
      <c r="C797" s="1" t="s">
        <v>70</v>
      </c>
      <c r="D797" s="1" t="s">
        <v>14</v>
      </c>
      <c r="E797" s="3">
        <v>13685</v>
      </c>
      <c r="F797" s="3">
        <v>13685</v>
      </c>
      <c r="G797" s="2" t="s">
        <v>16</v>
      </c>
    </row>
    <row r="798" spans="1:7">
      <c r="A798" s="1" t="s">
        <v>889</v>
      </c>
      <c r="B798" s="2" t="s">
        <v>301</v>
      </c>
      <c r="C798" s="1" t="s">
        <v>890</v>
      </c>
      <c r="D798" s="1" t="s">
        <v>14</v>
      </c>
      <c r="E798" s="3">
        <v>54800</v>
      </c>
      <c r="F798" s="3">
        <v>54800</v>
      </c>
      <c r="G798" s="2" t="s">
        <v>16</v>
      </c>
    </row>
    <row r="799" spans="1:7">
      <c r="A799" s="1" t="s">
        <v>891</v>
      </c>
      <c r="B799" s="2" t="s">
        <v>301</v>
      </c>
      <c r="C799" s="1" t="s">
        <v>819</v>
      </c>
      <c r="D799" s="1" t="s">
        <v>14</v>
      </c>
      <c r="E799" s="3">
        <v>37847</v>
      </c>
      <c r="F799" s="3">
        <v>37847</v>
      </c>
      <c r="G799" s="2" t="s">
        <v>16</v>
      </c>
    </row>
    <row r="800" spans="1:7">
      <c r="A800" s="1" t="s">
        <v>892</v>
      </c>
      <c r="B800" s="2" t="s">
        <v>301</v>
      </c>
      <c r="C800" s="1" t="s">
        <v>302</v>
      </c>
      <c r="D800" s="1" t="s">
        <v>14</v>
      </c>
      <c r="E800" s="3">
        <v>612.09</v>
      </c>
      <c r="F800" s="3">
        <v>612.09</v>
      </c>
      <c r="G800" s="2" t="s">
        <v>16</v>
      </c>
    </row>
    <row r="801" spans="1:7">
      <c r="A801" s="1" t="s">
        <v>893</v>
      </c>
      <c r="B801" s="2" t="s">
        <v>894</v>
      </c>
      <c r="C801" s="1" t="s">
        <v>70</v>
      </c>
      <c r="D801" s="1" t="s">
        <v>14</v>
      </c>
      <c r="E801" s="3">
        <v>1064.1300000000001</v>
      </c>
      <c r="F801" s="3">
        <v>1064.1300000000001</v>
      </c>
      <c r="G801" s="2" t="s">
        <v>16</v>
      </c>
    </row>
    <row r="802" spans="1:7">
      <c r="A802" s="1" t="s">
        <v>895</v>
      </c>
      <c r="B802" s="2" t="s">
        <v>536</v>
      </c>
      <c r="C802" s="1" t="s">
        <v>70</v>
      </c>
      <c r="D802" s="1" t="s">
        <v>14</v>
      </c>
      <c r="E802" s="3">
        <v>4230.8500000000004</v>
      </c>
      <c r="F802" s="3">
        <v>4230.8500000000004</v>
      </c>
      <c r="G802" s="2" t="s">
        <v>16</v>
      </c>
    </row>
    <row r="803" spans="1:7">
      <c r="A803" s="1" t="s">
        <v>895</v>
      </c>
      <c r="B803" s="2" t="s">
        <v>536</v>
      </c>
      <c r="C803" s="1" t="s">
        <v>70</v>
      </c>
      <c r="D803" s="1" t="s">
        <v>14</v>
      </c>
      <c r="E803" s="3">
        <v>3180</v>
      </c>
      <c r="F803" s="3">
        <v>3180</v>
      </c>
      <c r="G803" s="2" t="s">
        <v>16</v>
      </c>
    </row>
    <row r="804" spans="1:7">
      <c r="A804" s="1" t="s">
        <v>895</v>
      </c>
      <c r="B804" s="2" t="s">
        <v>536</v>
      </c>
      <c r="C804" s="1" t="s">
        <v>70</v>
      </c>
      <c r="D804" s="1" t="s">
        <v>14</v>
      </c>
      <c r="E804" s="3">
        <v>3180</v>
      </c>
      <c r="F804" s="3">
        <v>3180</v>
      </c>
      <c r="G804" s="2" t="s">
        <v>16</v>
      </c>
    </row>
    <row r="805" spans="1:7">
      <c r="A805" s="1" t="s">
        <v>895</v>
      </c>
      <c r="B805" s="2" t="s">
        <v>536</v>
      </c>
      <c r="C805" s="1" t="s">
        <v>70</v>
      </c>
      <c r="D805" s="1" t="s">
        <v>14</v>
      </c>
      <c r="E805" s="3">
        <v>380</v>
      </c>
      <c r="F805" s="3">
        <v>380</v>
      </c>
      <c r="G805" s="2" t="s">
        <v>16</v>
      </c>
    </row>
    <row r="806" spans="1:7">
      <c r="A806" s="1" t="s">
        <v>895</v>
      </c>
      <c r="B806" s="2" t="s">
        <v>536</v>
      </c>
      <c r="C806" s="1" t="s">
        <v>70</v>
      </c>
      <c r="D806" s="1" t="s">
        <v>14</v>
      </c>
      <c r="E806" s="3">
        <v>2340.02</v>
      </c>
      <c r="F806" s="3">
        <v>2340.02</v>
      </c>
      <c r="G806" s="2" t="s">
        <v>16</v>
      </c>
    </row>
    <row r="807" spans="1:7">
      <c r="A807" s="1" t="s">
        <v>895</v>
      </c>
      <c r="B807" s="2" t="s">
        <v>536</v>
      </c>
      <c r="C807" s="1" t="s">
        <v>70</v>
      </c>
      <c r="D807" s="1" t="s">
        <v>14</v>
      </c>
      <c r="E807" s="3">
        <v>4770</v>
      </c>
      <c r="F807" s="3">
        <v>4770</v>
      </c>
      <c r="G807" s="2" t="s">
        <v>16</v>
      </c>
    </row>
    <row r="808" spans="1:7">
      <c r="A808" s="1" t="s">
        <v>895</v>
      </c>
      <c r="B808" s="2" t="s">
        <v>536</v>
      </c>
      <c r="C808" s="1" t="s">
        <v>70</v>
      </c>
      <c r="D808" s="1" t="s">
        <v>14</v>
      </c>
      <c r="E808" s="3">
        <v>4770</v>
      </c>
      <c r="F808" s="3">
        <v>4770</v>
      </c>
      <c r="G808" s="2" t="s">
        <v>16</v>
      </c>
    </row>
    <row r="809" spans="1:7">
      <c r="A809" s="1" t="s">
        <v>895</v>
      </c>
      <c r="B809" s="2" t="s">
        <v>536</v>
      </c>
      <c r="C809" s="1" t="s">
        <v>70</v>
      </c>
      <c r="D809" s="1" t="s">
        <v>14</v>
      </c>
      <c r="E809" s="3">
        <v>4770</v>
      </c>
      <c r="F809" s="3">
        <v>4770</v>
      </c>
      <c r="G809" s="2" t="s">
        <v>16</v>
      </c>
    </row>
    <row r="810" spans="1:7">
      <c r="A810" s="1" t="s">
        <v>895</v>
      </c>
      <c r="B810" s="2" t="s">
        <v>536</v>
      </c>
      <c r="C810" s="1" t="s">
        <v>70</v>
      </c>
      <c r="D810" s="1" t="s">
        <v>14</v>
      </c>
      <c r="E810" s="3">
        <v>4770</v>
      </c>
      <c r="F810" s="3">
        <v>4770</v>
      </c>
      <c r="G810" s="2" t="s">
        <v>16</v>
      </c>
    </row>
    <row r="811" spans="1:7">
      <c r="A811" s="1" t="s">
        <v>895</v>
      </c>
      <c r="B811" s="2" t="s">
        <v>536</v>
      </c>
      <c r="C811" s="1" t="s">
        <v>70</v>
      </c>
      <c r="D811" s="1" t="s">
        <v>14</v>
      </c>
      <c r="E811" s="3">
        <v>340.17</v>
      </c>
      <c r="F811" s="3">
        <v>340.17</v>
      </c>
      <c r="G811" s="2" t="s">
        <v>16</v>
      </c>
    </row>
    <row r="812" spans="1:7">
      <c r="A812" s="1" t="s">
        <v>895</v>
      </c>
      <c r="B812" s="2" t="s">
        <v>536</v>
      </c>
      <c r="C812" s="1" t="s">
        <v>70</v>
      </c>
      <c r="D812" s="1" t="s">
        <v>14</v>
      </c>
      <c r="E812" s="3">
        <v>100</v>
      </c>
      <c r="F812" s="3">
        <v>100</v>
      </c>
      <c r="G812" s="2" t="s">
        <v>16</v>
      </c>
    </row>
    <row r="813" spans="1:7">
      <c r="A813" s="1" t="s">
        <v>895</v>
      </c>
      <c r="B813" s="2" t="s">
        <v>536</v>
      </c>
      <c r="C813" s="1" t="s">
        <v>70</v>
      </c>
      <c r="D813" s="1" t="s">
        <v>14</v>
      </c>
      <c r="E813" s="3">
        <v>115</v>
      </c>
      <c r="F813" s="3">
        <v>115</v>
      </c>
      <c r="G813" s="2" t="s">
        <v>16</v>
      </c>
    </row>
    <row r="814" spans="1:7">
      <c r="A814" s="1" t="s">
        <v>896</v>
      </c>
      <c r="B814" s="2" t="s">
        <v>37</v>
      </c>
      <c r="C814" s="1" t="s">
        <v>38</v>
      </c>
      <c r="D814" s="1" t="s">
        <v>43</v>
      </c>
      <c r="E814" s="3">
        <v>33.619999999999997</v>
      </c>
      <c r="F814" s="3">
        <v>33.619999999999997</v>
      </c>
      <c r="G814" s="2" t="s">
        <v>40</v>
      </c>
    </row>
    <row r="815" spans="1:7">
      <c r="A815" s="1" t="s">
        <v>897</v>
      </c>
      <c r="B815" s="2" t="s">
        <v>898</v>
      </c>
      <c r="C815" s="1" t="s">
        <v>60</v>
      </c>
      <c r="D815" s="1" t="s">
        <v>61</v>
      </c>
      <c r="E815" s="3">
        <v>250</v>
      </c>
      <c r="F815" s="3">
        <v>250</v>
      </c>
      <c r="G815" s="2" t="s">
        <v>16</v>
      </c>
    </row>
    <row r="816" spans="1:7">
      <c r="A816" s="1" t="s">
        <v>899</v>
      </c>
      <c r="B816" s="2" t="s">
        <v>900</v>
      </c>
      <c r="C816" s="1" t="s">
        <v>60</v>
      </c>
      <c r="D816" s="1" t="s">
        <v>61</v>
      </c>
      <c r="E816" s="3">
        <v>120</v>
      </c>
      <c r="F816" s="3">
        <v>120</v>
      </c>
      <c r="G816" s="2" t="s">
        <v>16</v>
      </c>
    </row>
    <row r="817" spans="1:7">
      <c r="A817" s="1" t="s">
        <v>901</v>
      </c>
      <c r="B817" s="2" t="s">
        <v>902</v>
      </c>
      <c r="C817" s="1" t="s">
        <v>60</v>
      </c>
      <c r="D817" s="1" t="s">
        <v>61</v>
      </c>
      <c r="E817" s="3">
        <v>198.73</v>
      </c>
      <c r="F817" s="3">
        <v>198.73</v>
      </c>
      <c r="G817" s="2" t="s">
        <v>16</v>
      </c>
    </row>
    <row r="818" spans="1:7">
      <c r="A818" s="1" t="s">
        <v>901</v>
      </c>
      <c r="B818" s="2" t="s">
        <v>902</v>
      </c>
      <c r="C818" s="1" t="s">
        <v>60</v>
      </c>
      <c r="D818" s="1" t="s">
        <v>61</v>
      </c>
      <c r="E818" s="3">
        <v>198.73</v>
      </c>
      <c r="F818" s="3">
        <v>198.73</v>
      </c>
      <c r="G818" s="2" t="s">
        <v>16</v>
      </c>
    </row>
    <row r="819" spans="1:7">
      <c r="A819" s="1" t="s">
        <v>901</v>
      </c>
      <c r="B819" s="2" t="s">
        <v>902</v>
      </c>
      <c r="C819" s="1" t="s">
        <v>60</v>
      </c>
      <c r="D819" s="1" t="s">
        <v>61</v>
      </c>
      <c r="E819" s="3">
        <v>198.73</v>
      </c>
      <c r="F819" s="3">
        <v>198.73</v>
      </c>
      <c r="G819" s="2" t="s">
        <v>16</v>
      </c>
    </row>
    <row r="820" spans="1:7">
      <c r="A820" s="1" t="s">
        <v>903</v>
      </c>
      <c r="B820" s="2" t="s">
        <v>153</v>
      </c>
      <c r="C820" s="1" t="s">
        <v>60</v>
      </c>
      <c r="D820" s="1" t="s">
        <v>105</v>
      </c>
      <c r="E820" s="3">
        <v>611.76</v>
      </c>
      <c r="F820" s="3">
        <v>611.76</v>
      </c>
      <c r="G820" s="2" t="s">
        <v>16</v>
      </c>
    </row>
    <row r="821" spans="1:7">
      <c r="A821" s="1" t="s">
        <v>903</v>
      </c>
      <c r="B821" s="2" t="s">
        <v>153</v>
      </c>
      <c r="C821" s="1" t="s">
        <v>60</v>
      </c>
      <c r="D821" s="1" t="s">
        <v>92</v>
      </c>
      <c r="E821" s="3">
        <v>116.24</v>
      </c>
      <c r="F821" s="3">
        <v>116.24</v>
      </c>
      <c r="G821" s="2" t="s">
        <v>16</v>
      </c>
    </row>
    <row r="822" spans="1:7">
      <c r="A822" s="1" t="s">
        <v>904</v>
      </c>
      <c r="B822" s="2" t="s">
        <v>153</v>
      </c>
      <c r="C822" s="1" t="s">
        <v>60</v>
      </c>
      <c r="D822" s="1" t="s">
        <v>162</v>
      </c>
      <c r="E822" s="3">
        <v>6050.42</v>
      </c>
      <c r="F822" s="3">
        <v>6050.42</v>
      </c>
      <c r="G822" s="2" t="s">
        <v>16</v>
      </c>
    </row>
    <row r="823" spans="1:7">
      <c r="A823" s="1" t="s">
        <v>904</v>
      </c>
      <c r="B823" s="2" t="s">
        <v>153</v>
      </c>
      <c r="C823" s="1" t="s">
        <v>60</v>
      </c>
      <c r="D823" s="1" t="s">
        <v>92</v>
      </c>
      <c r="E823" s="3">
        <v>1149.58</v>
      </c>
      <c r="F823" s="3">
        <v>1149.58</v>
      </c>
      <c r="G823" s="2" t="s">
        <v>16</v>
      </c>
    </row>
    <row r="824" spans="1:7">
      <c r="A824" s="1" t="s">
        <v>905</v>
      </c>
      <c r="B824" s="2" t="s">
        <v>153</v>
      </c>
      <c r="C824" s="1" t="s">
        <v>60</v>
      </c>
      <c r="D824" s="1" t="s">
        <v>156</v>
      </c>
      <c r="E824" s="3">
        <v>315.13</v>
      </c>
      <c r="F824" s="3">
        <v>315.13</v>
      </c>
      <c r="G824" s="2" t="s">
        <v>16</v>
      </c>
    </row>
    <row r="825" spans="1:7">
      <c r="A825" s="1" t="s">
        <v>905</v>
      </c>
      <c r="B825" s="2" t="s">
        <v>153</v>
      </c>
      <c r="C825" s="1" t="s">
        <v>60</v>
      </c>
      <c r="D825" s="1" t="s">
        <v>92</v>
      </c>
      <c r="E825" s="3">
        <v>59.87</v>
      </c>
      <c r="F825" s="3">
        <v>59.87</v>
      </c>
      <c r="G825" s="2" t="s">
        <v>16</v>
      </c>
    </row>
    <row r="826" spans="1:7">
      <c r="A826" s="1" t="s">
        <v>906</v>
      </c>
      <c r="B826" s="2" t="s">
        <v>693</v>
      </c>
      <c r="C826" s="1" t="s">
        <v>43</v>
      </c>
      <c r="D826" s="1" t="s">
        <v>70</v>
      </c>
      <c r="E826" s="3">
        <v>33.619999999999997</v>
      </c>
      <c r="F826" s="3">
        <v>33.619999999999997</v>
      </c>
      <c r="G826" s="2" t="s">
        <v>76</v>
      </c>
    </row>
    <row r="827" spans="1:7">
      <c r="A827" s="1" t="s">
        <v>907</v>
      </c>
      <c r="B827" s="2" t="s">
        <v>908</v>
      </c>
      <c r="C827" s="1" t="s">
        <v>81</v>
      </c>
      <c r="D827" s="1" t="s">
        <v>70</v>
      </c>
      <c r="E827" s="3">
        <v>1343.81</v>
      </c>
      <c r="F827" s="3">
        <v>1343.81</v>
      </c>
      <c r="G827" s="2" t="s">
        <v>172</v>
      </c>
    </row>
    <row r="828" spans="1:7">
      <c r="A828" s="1" t="s">
        <v>906</v>
      </c>
      <c r="B828" s="2" t="s">
        <v>699</v>
      </c>
      <c r="C828" s="1" t="s">
        <v>84</v>
      </c>
      <c r="D828" s="1" t="s">
        <v>70</v>
      </c>
      <c r="E828" s="3">
        <v>6.38</v>
      </c>
      <c r="F828" s="3">
        <v>6.38</v>
      </c>
      <c r="G828" s="2" t="s">
        <v>76</v>
      </c>
    </row>
    <row r="829" spans="1:7">
      <c r="A829" s="1" t="s">
        <v>907</v>
      </c>
      <c r="B829" s="2" t="s">
        <v>909</v>
      </c>
      <c r="C829" s="1" t="s">
        <v>84</v>
      </c>
      <c r="D829" s="1" t="s">
        <v>70</v>
      </c>
      <c r="E829" s="3">
        <v>255.33</v>
      </c>
      <c r="F829" s="3">
        <v>255.33</v>
      </c>
      <c r="G829" s="2" t="s">
        <v>172</v>
      </c>
    </row>
    <row r="830" spans="1:7">
      <c r="A830" s="1" t="s">
        <v>910</v>
      </c>
      <c r="B830" s="2" t="s">
        <v>911</v>
      </c>
      <c r="C830" s="1" t="s">
        <v>61</v>
      </c>
      <c r="D830" s="1" t="s">
        <v>105</v>
      </c>
      <c r="E830" s="3">
        <v>210.08</v>
      </c>
      <c r="F830" s="3">
        <v>210.08</v>
      </c>
      <c r="G830" s="2" t="s">
        <v>16</v>
      </c>
    </row>
    <row r="831" spans="1:7">
      <c r="A831" s="1" t="s">
        <v>912</v>
      </c>
      <c r="B831" s="2" t="s">
        <v>913</v>
      </c>
      <c r="C831" s="1" t="s">
        <v>61</v>
      </c>
      <c r="D831" s="1" t="s">
        <v>105</v>
      </c>
      <c r="E831" s="3">
        <v>100.84</v>
      </c>
      <c r="F831" s="3">
        <v>100.84</v>
      </c>
      <c r="G831" s="2" t="s">
        <v>16</v>
      </c>
    </row>
    <row r="832" spans="1:7">
      <c r="A832" s="1" t="s">
        <v>914</v>
      </c>
      <c r="B832" s="2" t="s">
        <v>915</v>
      </c>
      <c r="C832" s="1" t="s">
        <v>61</v>
      </c>
      <c r="D832" s="1" t="s">
        <v>105</v>
      </c>
      <c r="E832" s="3">
        <v>1468.32</v>
      </c>
      <c r="F832" s="3">
        <v>1468.32</v>
      </c>
      <c r="G832" s="2" t="s">
        <v>16</v>
      </c>
    </row>
    <row r="833" spans="1:7">
      <c r="A833" s="1" t="s">
        <v>916</v>
      </c>
      <c r="B833" s="2" t="s">
        <v>917</v>
      </c>
      <c r="C833" s="1" t="s">
        <v>61</v>
      </c>
      <c r="D833" s="1" t="s">
        <v>105</v>
      </c>
      <c r="E833" s="3">
        <v>2621.85</v>
      </c>
      <c r="F833" s="3">
        <v>2621.85</v>
      </c>
      <c r="G833" s="2" t="s">
        <v>16</v>
      </c>
    </row>
    <row r="834" spans="1:7">
      <c r="A834" s="1" t="s">
        <v>910</v>
      </c>
      <c r="B834" s="2" t="s">
        <v>918</v>
      </c>
      <c r="C834" s="1" t="s">
        <v>61</v>
      </c>
      <c r="D834" s="1" t="s">
        <v>92</v>
      </c>
      <c r="E834" s="3">
        <v>39.92</v>
      </c>
      <c r="F834" s="3">
        <v>39.92</v>
      </c>
      <c r="G834" s="2" t="s">
        <v>16</v>
      </c>
    </row>
    <row r="835" spans="1:7">
      <c r="A835" s="1" t="s">
        <v>912</v>
      </c>
      <c r="B835" s="2" t="s">
        <v>919</v>
      </c>
      <c r="C835" s="1" t="s">
        <v>61</v>
      </c>
      <c r="D835" s="1" t="s">
        <v>92</v>
      </c>
      <c r="E835" s="3">
        <v>19.16</v>
      </c>
      <c r="F835" s="3">
        <v>19.16</v>
      </c>
      <c r="G835" s="2" t="s">
        <v>16</v>
      </c>
    </row>
    <row r="836" spans="1:7">
      <c r="A836" s="1" t="s">
        <v>914</v>
      </c>
      <c r="B836" s="2" t="s">
        <v>920</v>
      </c>
      <c r="C836" s="1" t="s">
        <v>61</v>
      </c>
      <c r="D836" s="1" t="s">
        <v>92</v>
      </c>
      <c r="E836" s="3">
        <v>278.98</v>
      </c>
      <c r="F836" s="3">
        <v>278.98</v>
      </c>
      <c r="G836" s="2" t="s">
        <v>16</v>
      </c>
    </row>
    <row r="837" spans="1:7">
      <c r="A837" s="1" t="s">
        <v>916</v>
      </c>
      <c r="B837" s="2" t="s">
        <v>921</v>
      </c>
      <c r="C837" s="1" t="s">
        <v>61</v>
      </c>
      <c r="D837" s="1" t="s">
        <v>92</v>
      </c>
      <c r="E837" s="3">
        <v>498.15</v>
      </c>
      <c r="F837" s="3">
        <v>498.15</v>
      </c>
      <c r="G837" s="2" t="s">
        <v>16</v>
      </c>
    </row>
    <row r="838" spans="1:7">
      <c r="A838" s="1" t="s">
        <v>922</v>
      </c>
      <c r="B838" s="2" t="s">
        <v>923</v>
      </c>
      <c r="C838" s="1" t="s">
        <v>70</v>
      </c>
      <c r="D838" s="1" t="s">
        <v>111</v>
      </c>
      <c r="E838" s="3">
        <v>791</v>
      </c>
      <c r="F838" s="3">
        <v>791</v>
      </c>
      <c r="G838" s="2" t="s">
        <v>16</v>
      </c>
    </row>
    <row r="839" spans="1:7">
      <c r="A839" s="1" t="s">
        <v>922</v>
      </c>
      <c r="B839" s="2" t="s">
        <v>652</v>
      </c>
      <c r="C839" s="1" t="s">
        <v>70</v>
      </c>
      <c r="D839" s="1" t="s">
        <v>111</v>
      </c>
      <c r="E839" s="3">
        <v>40</v>
      </c>
      <c r="F839" s="3">
        <v>40</v>
      </c>
      <c r="G839" s="2" t="s">
        <v>16</v>
      </c>
    </row>
    <row r="840" spans="1:7">
      <c r="A840" s="1" t="s">
        <v>922</v>
      </c>
      <c r="B840" s="2" t="s">
        <v>924</v>
      </c>
      <c r="C840" s="1" t="s">
        <v>70</v>
      </c>
      <c r="D840" s="1" t="s">
        <v>111</v>
      </c>
      <c r="E840" s="3">
        <v>18.75</v>
      </c>
      <c r="F840" s="3">
        <v>18.75</v>
      </c>
      <c r="G840" s="2" t="s">
        <v>16</v>
      </c>
    </row>
    <row r="841" spans="1:7">
      <c r="A841" s="1" t="s">
        <v>925</v>
      </c>
      <c r="B841" s="2" t="s">
        <v>926</v>
      </c>
      <c r="C841" s="1" t="s">
        <v>14</v>
      </c>
      <c r="D841" s="1" t="s">
        <v>61</v>
      </c>
      <c r="E841" s="3">
        <v>130</v>
      </c>
      <c r="F841" s="3">
        <v>130</v>
      </c>
      <c r="G841" s="2" t="s">
        <v>16</v>
      </c>
    </row>
    <row r="842" spans="1:7">
      <c r="A842" s="1" t="s">
        <v>927</v>
      </c>
      <c r="B842" s="2" t="s">
        <v>928</v>
      </c>
      <c r="C842" s="1" t="s">
        <v>23</v>
      </c>
      <c r="D842" s="1" t="s">
        <v>61</v>
      </c>
      <c r="E842" s="3">
        <v>2752</v>
      </c>
      <c r="F842" s="3">
        <v>2752</v>
      </c>
      <c r="G842" s="2" t="s">
        <v>16</v>
      </c>
    </row>
    <row r="843" spans="1:7">
      <c r="A843" s="1" t="s">
        <v>927</v>
      </c>
      <c r="B843" s="2" t="s">
        <v>928</v>
      </c>
      <c r="C843" s="1" t="s">
        <v>23</v>
      </c>
      <c r="D843" s="1" t="s">
        <v>61</v>
      </c>
      <c r="E843" s="3">
        <v>86</v>
      </c>
      <c r="F843" s="3">
        <v>86</v>
      </c>
      <c r="G843" s="2" t="s">
        <v>16</v>
      </c>
    </row>
    <row r="844" spans="1:7">
      <c r="A844" s="1" t="s">
        <v>927</v>
      </c>
      <c r="B844" s="2" t="s">
        <v>928</v>
      </c>
      <c r="C844" s="1" t="s">
        <v>23</v>
      </c>
      <c r="D844" s="1" t="s">
        <v>61</v>
      </c>
      <c r="E844" s="3">
        <v>2580</v>
      </c>
      <c r="F844" s="3">
        <v>2580</v>
      </c>
      <c r="G844" s="2" t="s">
        <v>16</v>
      </c>
    </row>
    <row r="845" spans="1:7">
      <c r="A845" s="1" t="s">
        <v>927</v>
      </c>
      <c r="B845" s="2" t="s">
        <v>928</v>
      </c>
      <c r="C845" s="1" t="s">
        <v>23</v>
      </c>
      <c r="D845" s="1" t="s">
        <v>61</v>
      </c>
      <c r="E845" s="3">
        <v>2580</v>
      </c>
      <c r="F845" s="3">
        <v>2580</v>
      </c>
      <c r="G845" s="2" t="s">
        <v>16</v>
      </c>
    </row>
    <row r="846" spans="1:7">
      <c r="A846" s="1" t="s">
        <v>929</v>
      </c>
      <c r="B846" s="2" t="s">
        <v>930</v>
      </c>
      <c r="C846" s="1" t="s">
        <v>14</v>
      </c>
      <c r="D846" s="1" t="s">
        <v>61</v>
      </c>
      <c r="E846" s="3">
        <v>-6840</v>
      </c>
      <c r="F846" s="3">
        <v>-6840</v>
      </c>
      <c r="G846" s="2" t="s">
        <v>16</v>
      </c>
    </row>
    <row r="847" spans="1:7">
      <c r="A847" s="1" t="s">
        <v>931</v>
      </c>
      <c r="B847" s="2" t="s">
        <v>130</v>
      </c>
      <c r="C847" s="1" t="s">
        <v>38</v>
      </c>
      <c r="D847" s="1" t="s">
        <v>43</v>
      </c>
      <c r="E847" s="3">
        <v>664.71</v>
      </c>
      <c r="F847" s="3">
        <v>664.71</v>
      </c>
      <c r="G847" s="2" t="s">
        <v>131</v>
      </c>
    </row>
    <row r="848" spans="1:7">
      <c r="A848" s="1" t="s">
        <v>932</v>
      </c>
      <c r="B848" s="2" t="s">
        <v>141</v>
      </c>
      <c r="C848" s="1" t="s">
        <v>38</v>
      </c>
      <c r="D848" s="1" t="s">
        <v>43</v>
      </c>
      <c r="E848" s="3">
        <v>1.18</v>
      </c>
      <c r="F848" s="3">
        <v>1.18</v>
      </c>
      <c r="G848" s="2" t="s">
        <v>142</v>
      </c>
    </row>
    <row r="849" spans="1:7">
      <c r="A849" s="1" t="s">
        <v>933</v>
      </c>
      <c r="B849" s="2" t="s">
        <v>144</v>
      </c>
      <c r="C849" s="1" t="s">
        <v>38</v>
      </c>
      <c r="D849" s="1" t="s">
        <v>39</v>
      </c>
      <c r="E849" s="3">
        <v>5.87</v>
      </c>
      <c r="F849" s="3">
        <v>5.87</v>
      </c>
      <c r="G849" s="2" t="s">
        <v>145</v>
      </c>
    </row>
    <row r="850" spans="1:7">
      <c r="A850" s="1" t="s">
        <v>934</v>
      </c>
      <c r="B850" s="2" t="s">
        <v>37</v>
      </c>
      <c r="C850" s="1" t="s">
        <v>38</v>
      </c>
      <c r="D850" s="1" t="s">
        <v>39</v>
      </c>
      <c r="E850" s="3">
        <v>4.83</v>
      </c>
      <c r="F850" s="3">
        <v>4.83</v>
      </c>
      <c r="G850" s="2" t="s">
        <v>40</v>
      </c>
    </row>
    <row r="851" spans="1:7">
      <c r="A851" s="1" t="s">
        <v>935</v>
      </c>
      <c r="B851" s="2" t="s">
        <v>127</v>
      </c>
      <c r="C851" s="1" t="s">
        <v>55</v>
      </c>
      <c r="D851" s="1" t="s">
        <v>56</v>
      </c>
      <c r="E851" s="3">
        <v>17.03</v>
      </c>
      <c r="F851" s="3">
        <v>17.03</v>
      </c>
      <c r="G851" s="2" t="s">
        <v>128</v>
      </c>
    </row>
    <row r="852" spans="1:7">
      <c r="A852" s="1" t="s">
        <v>936</v>
      </c>
      <c r="B852" s="2" t="s">
        <v>183</v>
      </c>
      <c r="C852" s="1" t="s">
        <v>55</v>
      </c>
      <c r="D852" s="1" t="s">
        <v>56</v>
      </c>
      <c r="E852" s="3">
        <v>9.17</v>
      </c>
      <c r="F852" s="3">
        <v>9.17</v>
      </c>
      <c r="G852" s="2" t="s">
        <v>184</v>
      </c>
    </row>
    <row r="853" spans="1:7">
      <c r="A853" s="1" t="s">
        <v>937</v>
      </c>
      <c r="B853" s="2" t="s">
        <v>147</v>
      </c>
      <c r="C853" s="1" t="s">
        <v>55</v>
      </c>
      <c r="D853" s="1" t="s">
        <v>56</v>
      </c>
      <c r="E853" s="3">
        <v>26.2</v>
      </c>
      <c r="F853" s="3">
        <v>26.2</v>
      </c>
      <c r="G853" s="2" t="s">
        <v>148</v>
      </c>
    </row>
    <row r="854" spans="1:7">
      <c r="A854" s="1" t="s">
        <v>938</v>
      </c>
      <c r="B854" s="2" t="s">
        <v>718</v>
      </c>
      <c r="C854" s="1" t="s">
        <v>55</v>
      </c>
      <c r="D854" s="1" t="s">
        <v>56</v>
      </c>
      <c r="E854" s="3">
        <v>15.72</v>
      </c>
      <c r="F854" s="3">
        <v>15.72</v>
      </c>
      <c r="G854" s="2" t="s">
        <v>521</v>
      </c>
    </row>
    <row r="855" spans="1:7">
      <c r="A855" s="1" t="s">
        <v>939</v>
      </c>
      <c r="B855" s="2" t="s">
        <v>825</v>
      </c>
      <c r="C855" s="1" t="s">
        <v>50</v>
      </c>
      <c r="D855" s="1" t="s">
        <v>51</v>
      </c>
      <c r="E855" s="3">
        <v>250</v>
      </c>
      <c r="F855" s="3">
        <v>250</v>
      </c>
      <c r="G855" s="2" t="s">
        <v>826</v>
      </c>
    </row>
    <row r="856" spans="1:7">
      <c r="A856" s="1" t="s">
        <v>940</v>
      </c>
      <c r="B856" s="2" t="s">
        <v>186</v>
      </c>
      <c r="C856" s="1" t="s">
        <v>55</v>
      </c>
      <c r="D856" s="1" t="s">
        <v>56</v>
      </c>
      <c r="E856" s="3">
        <v>9.24</v>
      </c>
      <c r="F856" s="3">
        <v>9.24</v>
      </c>
      <c r="G856" s="2" t="s">
        <v>82</v>
      </c>
    </row>
    <row r="857" spans="1:7">
      <c r="A857" s="1" t="s">
        <v>941</v>
      </c>
      <c r="B857" s="2" t="s">
        <v>480</v>
      </c>
      <c r="C857" s="1" t="s">
        <v>38</v>
      </c>
      <c r="D857" s="1" t="s">
        <v>39</v>
      </c>
      <c r="E857" s="3">
        <v>243.24</v>
      </c>
      <c r="F857" s="3">
        <v>243.24</v>
      </c>
      <c r="G857" s="2" t="s">
        <v>481</v>
      </c>
    </row>
    <row r="858" spans="1:7">
      <c r="A858" s="1" t="s">
        <v>942</v>
      </c>
      <c r="B858" s="2" t="s">
        <v>943</v>
      </c>
      <c r="C858" s="1" t="s">
        <v>38</v>
      </c>
      <c r="D858" s="1" t="s">
        <v>39</v>
      </c>
      <c r="E858" s="3">
        <v>121.62</v>
      </c>
      <c r="F858" s="3">
        <v>121.62</v>
      </c>
      <c r="G858" s="2" t="s">
        <v>944</v>
      </c>
    </row>
    <row r="859" spans="1:7">
      <c r="A859" s="1" t="s">
        <v>939</v>
      </c>
      <c r="B859" s="2" t="s">
        <v>825</v>
      </c>
      <c r="C859" s="1" t="s">
        <v>55</v>
      </c>
      <c r="D859" s="1" t="s">
        <v>56</v>
      </c>
      <c r="E859" s="3">
        <v>55.03</v>
      </c>
      <c r="F859" s="3">
        <v>55.03</v>
      </c>
      <c r="G859" s="2" t="s">
        <v>826</v>
      </c>
    </row>
    <row r="860" spans="1:7">
      <c r="A860" s="1" t="s">
        <v>940</v>
      </c>
      <c r="B860" s="2" t="s">
        <v>186</v>
      </c>
      <c r="C860" s="1" t="s">
        <v>38</v>
      </c>
      <c r="D860" s="1" t="s">
        <v>43</v>
      </c>
      <c r="E860" s="3">
        <v>1.34</v>
      </c>
      <c r="F860" s="3">
        <v>1.34</v>
      </c>
      <c r="G860" s="2" t="s">
        <v>82</v>
      </c>
    </row>
    <row r="861" spans="1:7">
      <c r="A861" s="1" t="s">
        <v>945</v>
      </c>
      <c r="B861" s="2" t="s">
        <v>946</v>
      </c>
      <c r="C861" s="1" t="s">
        <v>60</v>
      </c>
      <c r="D861" s="1" t="s">
        <v>61</v>
      </c>
      <c r="E861" s="3">
        <v>656</v>
      </c>
      <c r="F861" s="3">
        <v>656</v>
      </c>
      <c r="G861" s="2" t="s">
        <v>16</v>
      </c>
    </row>
    <row r="862" spans="1:7">
      <c r="A862" s="1" t="s">
        <v>947</v>
      </c>
      <c r="B862" s="2" t="s">
        <v>948</v>
      </c>
      <c r="C862" s="1" t="s">
        <v>60</v>
      </c>
      <c r="D862" s="1" t="s">
        <v>61</v>
      </c>
      <c r="E862" s="3">
        <v>157.08000000000001</v>
      </c>
      <c r="F862" s="3">
        <v>157.08000000000001</v>
      </c>
      <c r="G862" s="2" t="s">
        <v>16</v>
      </c>
    </row>
    <row r="863" spans="1:7">
      <c r="A863" s="1" t="s">
        <v>947</v>
      </c>
      <c r="B863" s="2" t="s">
        <v>948</v>
      </c>
      <c r="C863" s="1" t="s">
        <v>60</v>
      </c>
      <c r="D863" s="1" t="s">
        <v>61</v>
      </c>
      <c r="E863" s="3">
        <v>157.08000000000001</v>
      </c>
      <c r="F863" s="3">
        <v>157.08000000000001</v>
      </c>
      <c r="G863" s="2" t="s">
        <v>16</v>
      </c>
    </row>
    <row r="864" spans="1:7">
      <c r="A864" s="1" t="s">
        <v>947</v>
      </c>
      <c r="B864" s="2" t="s">
        <v>948</v>
      </c>
      <c r="C864" s="1" t="s">
        <v>60</v>
      </c>
      <c r="D864" s="1" t="s">
        <v>61</v>
      </c>
      <c r="E864" s="3">
        <v>157.08000000000001</v>
      </c>
      <c r="F864" s="3">
        <v>157.08000000000001</v>
      </c>
      <c r="G864" s="2" t="s">
        <v>16</v>
      </c>
    </row>
    <row r="865" spans="1:7">
      <c r="A865" s="1" t="s">
        <v>947</v>
      </c>
      <c r="B865" s="2" t="s">
        <v>948</v>
      </c>
      <c r="C865" s="1" t="s">
        <v>60</v>
      </c>
      <c r="D865" s="1" t="s">
        <v>61</v>
      </c>
      <c r="E865" s="3">
        <v>157.08000000000001</v>
      </c>
      <c r="F865" s="3">
        <v>157.08000000000001</v>
      </c>
      <c r="G865" s="2" t="s">
        <v>16</v>
      </c>
    </row>
    <row r="866" spans="1:7">
      <c r="A866" s="1" t="s">
        <v>949</v>
      </c>
      <c r="B866" s="2" t="s">
        <v>63</v>
      </c>
      <c r="C866" s="1" t="s">
        <v>60</v>
      </c>
      <c r="D866" s="1" t="s">
        <v>61</v>
      </c>
      <c r="E866" s="3">
        <v>416</v>
      </c>
      <c r="F866" s="3">
        <v>416</v>
      </c>
      <c r="G866" s="2" t="s">
        <v>16</v>
      </c>
    </row>
    <row r="867" spans="1:7">
      <c r="A867" s="1" t="s">
        <v>950</v>
      </c>
      <c r="B867" s="2" t="s">
        <v>153</v>
      </c>
      <c r="C867" s="1" t="s">
        <v>60</v>
      </c>
      <c r="D867" s="1" t="s">
        <v>105</v>
      </c>
      <c r="E867" s="3">
        <v>87.39</v>
      </c>
      <c r="F867" s="3">
        <v>87.39</v>
      </c>
      <c r="G867" s="2" t="s">
        <v>16</v>
      </c>
    </row>
    <row r="868" spans="1:7">
      <c r="A868" s="1" t="s">
        <v>950</v>
      </c>
      <c r="B868" s="2" t="s">
        <v>153</v>
      </c>
      <c r="C868" s="1" t="s">
        <v>60</v>
      </c>
      <c r="D868" s="1" t="s">
        <v>92</v>
      </c>
      <c r="E868" s="3">
        <v>16.61</v>
      </c>
      <c r="F868" s="3">
        <v>16.61</v>
      </c>
      <c r="G868" s="2" t="s">
        <v>16</v>
      </c>
    </row>
    <row r="869" spans="1:7">
      <c r="A869" s="1" t="s">
        <v>951</v>
      </c>
      <c r="B869" s="2" t="s">
        <v>153</v>
      </c>
      <c r="C869" s="1" t="s">
        <v>60</v>
      </c>
      <c r="D869" s="1" t="s">
        <v>95</v>
      </c>
      <c r="E869" s="3">
        <v>436.97</v>
      </c>
      <c r="F869" s="3">
        <v>436.97</v>
      </c>
      <c r="G869" s="2" t="s">
        <v>16</v>
      </c>
    </row>
    <row r="870" spans="1:7">
      <c r="A870" s="1" t="s">
        <v>951</v>
      </c>
      <c r="B870" s="2" t="s">
        <v>153</v>
      </c>
      <c r="C870" s="1" t="s">
        <v>60</v>
      </c>
      <c r="D870" s="1" t="s">
        <v>92</v>
      </c>
      <c r="E870" s="3">
        <v>83.03</v>
      </c>
      <c r="F870" s="3">
        <v>83.03</v>
      </c>
      <c r="G870" s="2" t="s">
        <v>16</v>
      </c>
    </row>
    <row r="871" spans="1:7">
      <c r="A871" s="1" t="s">
        <v>952</v>
      </c>
      <c r="B871" s="2" t="s">
        <v>153</v>
      </c>
      <c r="C871" s="1" t="s">
        <v>60</v>
      </c>
      <c r="D871" s="1" t="s">
        <v>156</v>
      </c>
      <c r="E871" s="3">
        <v>441.18</v>
      </c>
      <c r="F871" s="3">
        <v>441.18</v>
      </c>
      <c r="G871" s="2" t="s">
        <v>16</v>
      </c>
    </row>
    <row r="872" spans="1:7">
      <c r="A872" s="1" t="s">
        <v>952</v>
      </c>
      <c r="B872" s="2" t="s">
        <v>153</v>
      </c>
      <c r="C872" s="1" t="s">
        <v>60</v>
      </c>
      <c r="D872" s="1" t="s">
        <v>92</v>
      </c>
      <c r="E872" s="3">
        <v>83.82</v>
      </c>
      <c r="F872" s="3">
        <v>83.82</v>
      </c>
      <c r="G872" s="2" t="s">
        <v>16</v>
      </c>
    </row>
    <row r="873" spans="1:7">
      <c r="A873" s="1" t="s">
        <v>953</v>
      </c>
      <c r="B873" s="2" t="s">
        <v>153</v>
      </c>
      <c r="C873" s="1" t="s">
        <v>60</v>
      </c>
      <c r="D873" s="1" t="s">
        <v>105</v>
      </c>
      <c r="E873" s="3">
        <v>605.04</v>
      </c>
      <c r="F873" s="3">
        <v>605.04</v>
      </c>
      <c r="G873" s="2" t="s">
        <v>16</v>
      </c>
    </row>
    <row r="874" spans="1:7">
      <c r="A874" s="1" t="s">
        <v>953</v>
      </c>
      <c r="B874" s="2" t="s">
        <v>153</v>
      </c>
      <c r="C874" s="1" t="s">
        <v>60</v>
      </c>
      <c r="D874" s="1" t="s">
        <v>92</v>
      </c>
      <c r="E874" s="3">
        <v>114.96</v>
      </c>
      <c r="F874" s="3">
        <v>114.96</v>
      </c>
      <c r="G874" s="2" t="s">
        <v>16</v>
      </c>
    </row>
    <row r="875" spans="1:7">
      <c r="A875" s="1" t="s">
        <v>954</v>
      </c>
      <c r="B875" s="2" t="s">
        <v>153</v>
      </c>
      <c r="C875" s="1" t="s">
        <v>60</v>
      </c>
      <c r="D875" s="1" t="s">
        <v>105</v>
      </c>
      <c r="E875" s="3">
        <v>3495.8</v>
      </c>
      <c r="F875" s="3">
        <v>3495.8</v>
      </c>
      <c r="G875" s="2" t="s">
        <v>16</v>
      </c>
    </row>
    <row r="876" spans="1:7">
      <c r="A876" s="1" t="s">
        <v>954</v>
      </c>
      <c r="B876" s="2" t="s">
        <v>153</v>
      </c>
      <c r="C876" s="1" t="s">
        <v>60</v>
      </c>
      <c r="D876" s="1" t="s">
        <v>92</v>
      </c>
      <c r="E876" s="3">
        <v>664.2</v>
      </c>
      <c r="F876" s="3">
        <v>664.2</v>
      </c>
      <c r="G876" s="2" t="s">
        <v>16</v>
      </c>
    </row>
    <row r="877" spans="1:7">
      <c r="A877" s="1" t="s">
        <v>955</v>
      </c>
      <c r="B877" s="2" t="s">
        <v>153</v>
      </c>
      <c r="C877" s="1" t="s">
        <v>60</v>
      </c>
      <c r="D877" s="1" t="s">
        <v>162</v>
      </c>
      <c r="E877" s="3">
        <v>3277.31</v>
      </c>
      <c r="F877" s="3">
        <v>3277.31</v>
      </c>
      <c r="G877" s="2" t="s">
        <v>16</v>
      </c>
    </row>
    <row r="878" spans="1:7">
      <c r="A878" s="1" t="s">
        <v>955</v>
      </c>
      <c r="B878" s="2" t="s">
        <v>153</v>
      </c>
      <c r="C878" s="1" t="s">
        <v>60</v>
      </c>
      <c r="D878" s="1" t="s">
        <v>92</v>
      </c>
      <c r="E878" s="3">
        <v>622.69000000000005</v>
      </c>
      <c r="F878" s="3">
        <v>622.69000000000005</v>
      </c>
      <c r="G878" s="2" t="s">
        <v>16</v>
      </c>
    </row>
    <row r="879" spans="1:7">
      <c r="A879" s="1" t="s">
        <v>956</v>
      </c>
      <c r="B879" s="2" t="s">
        <v>153</v>
      </c>
      <c r="C879" s="1" t="s">
        <v>60</v>
      </c>
      <c r="D879" s="1" t="s">
        <v>156</v>
      </c>
      <c r="E879" s="3">
        <v>1197.48</v>
      </c>
      <c r="F879" s="3">
        <v>1197.48</v>
      </c>
      <c r="G879" s="2" t="s">
        <v>16</v>
      </c>
    </row>
    <row r="880" spans="1:7">
      <c r="A880" s="1" t="s">
        <v>956</v>
      </c>
      <c r="B880" s="2" t="s">
        <v>153</v>
      </c>
      <c r="C880" s="1" t="s">
        <v>60</v>
      </c>
      <c r="D880" s="1" t="s">
        <v>92</v>
      </c>
      <c r="E880" s="3">
        <v>227.52</v>
      </c>
      <c r="F880" s="3">
        <v>227.52</v>
      </c>
      <c r="G880" s="2" t="s">
        <v>16</v>
      </c>
    </row>
    <row r="881" spans="1:7">
      <c r="A881" s="1" t="s">
        <v>957</v>
      </c>
      <c r="B881" s="2" t="s">
        <v>160</v>
      </c>
      <c r="C881" s="1" t="s">
        <v>111</v>
      </c>
      <c r="D881" s="1" t="s">
        <v>60</v>
      </c>
      <c r="E881" s="3">
        <v>849.75</v>
      </c>
      <c r="F881" s="3">
        <v>849.75</v>
      </c>
      <c r="G881" s="2" t="s">
        <v>16</v>
      </c>
    </row>
    <row r="882" spans="1:7">
      <c r="A882" s="1" t="s">
        <v>958</v>
      </c>
      <c r="B882" s="2" t="s">
        <v>158</v>
      </c>
      <c r="C882" s="1" t="s">
        <v>70</v>
      </c>
      <c r="D882" s="1" t="s">
        <v>60</v>
      </c>
      <c r="E882" s="3">
        <v>34.83</v>
      </c>
      <c r="F882" s="3">
        <v>34.83</v>
      </c>
      <c r="G882" s="2" t="s">
        <v>16</v>
      </c>
    </row>
    <row r="883" spans="1:7">
      <c r="A883" s="1" t="s">
        <v>959</v>
      </c>
      <c r="B883" s="2" t="s">
        <v>158</v>
      </c>
      <c r="C883" s="1" t="s">
        <v>70</v>
      </c>
      <c r="D883" s="1" t="s">
        <v>60</v>
      </c>
      <c r="E883" s="3">
        <v>34.83</v>
      </c>
      <c r="F883" s="3">
        <v>34.83</v>
      </c>
      <c r="G883" s="2" t="s">
        <v>16</v>
      </c>
    </row>
    <row r="884" spans="1:7">
      <c r="A884" s="1" t="s">
        <v>960</v>
      </c>
      <c r="B884" s="2" t="s">
        <v>158</v>
      </c>
      <c r="C884" s="1" t="s">
        <v>70</v>
      </c>
      <c r="D884" s="1" t="s">
        <v>60</v>
      </c>
      <c r="E884" s="3">
        <v>34.83</v>
      </c>
      <c r="F884" s="3">
        <v>34.83</v>
      </c>
      <c r="G884" s="2" t="s">
        <v>16</v>
      </c>
    </row>
    <row r="885" spans="1:7">
      <c r="A885" s="1" t="s">
        <v>961</v>
      </c>
      <c r="B885" s="2" t="s">
        <v>962</v>
      </c>
      <c r="C885" s="1" t="s">
        <v>568</v>
      </c>
      <c r="D885" s="1" t="s">
        <v>60</v>
      </c>
      <c r="E885" s="3">
        <v>1500</v>
      </c>
      <c r="F885" s="3">
        <v>1500</v>
      </c>
      <c r="G885" s="2" t="s">
        <v>16</v>
      </c>
    </row>
    <row r="886" spans="1:7">
      <c r="A886" s="1" t="s">
        <v>961</v>
      </c>
      <c r="B886" s="2" t="s">
        <v>963</v>
      </c>
      <c r="C886" s="1" t="s">
        <v>568</v>
      </c>
      <c r="D886" s="1" t="s">
        <v>60</v>
      </c>
      <c r="E886" s="3">
        <v>1500</v>
      </c>
      <c r="F886" s="3">
        <v>1500</v>
      </c>
      <c r="G886" s="2" t="s">
        <v>16</v>
      </c>
    </row>
    <row r="887" spans="1:7">
      <c r="A887" s="1" t="s">
        <v>961</v>
      </c>
      <c r="B887" s="2" t="s">
        <v>964</v>
      </c>
      <c r="C887" s="1" t="s">
        <v>568</v>
      </c>
      <c r="D887" s="1" t="s">
        <v>60</v>
      </c>
      <c r="E887" s="3">
        <v>1500</v>
      </c>
      <c r="F887" s="3">
        <v>1500</v>
      </c>
      <c r="G887" s="2" t="s">
        <v>16</v>
      </c>
    </row>
    <row r="888" spans="1:7">
      <c r="A888" s="1" t="s">
        <v>961</v>
      </c>
      <c r="B888" s="2" t="s">
        <v>965</v>
      </c>
      <c r="C888" s="1" t="s">
        <v>568</v>
      </c>
      <c r="D888" s="1" t="s">
        <v>60</v>
      </c>
      <c r="E888" s="3">
        <v>1500</v>
      </c>
      <c r="F888" s="3">
        <v>1500</v>
      </c>
      <c r="G888" s="2" t="s">
        <v>16</v>
      </c>
    </row>
    <row r="889" spans="1:7">
      <c r="A889" s="1" t="s">
        <v>961</v>
      </c>
      <c r="B889" s="2" t="s">
        <v>966</v>
      </c>
      <c r="C889" s="1" t="s">
        <v>568</v>
      </c>
      <c r="D889" s="1" t="s">
        <v>60</v>
      </c>
      <c r="E889" s="3">
        <v>750</v>
      </c>
      <c r="F889" s="3">
        <v>750</v>
      </c>
      <c r="G889" s="2" t="s">
        <v>16</v>
      </c>
    </row>
    <row r="890" spans="1:7">
      <c r="A890" s="1" t="s">
        <v>967</v>
      </c>
      <c r="B890" s="2" t="s">
        <v>968</v>
      </c>
      <c r="C890" s="1" t="s">
        <v>969</v>
      </c>
      <c r="D890" s="1" t="s">
        <v>60</v>
      </c>
      <c r="E890" s="3">
        <v>25</v>
      </c>
      <c r="F890" s="3">
        <v>25</v>
      </c>
      <c r="G890" s="2" t="s">
        <v>16</v>
      </c>
    </row>
    <row r="891" spans="1:7">
      <c r="A891" s="1" t="s">
        <v>967</v>
      </c>
      <c r="B891" s="2" t="s">
        <v>970</v>
      </c>
      <c r="C891" s="1" t="s">
        <v>969</v>
      </c>
      <c r="D891" s="1" t="s">
        <v>60</v>
      </c>
      <c r="E891" s="3">
        <v>25</v>
      </c>
      <c r="F891" s="3">
        <v>25</v>
      </c>
      <c r="G891" s="2" t="s">
        <v>16</v>
      </c>
    </row>
    <row r="892" spans="1:7">
      <c r="A892" s="1" t="s">
        <v>967</v>
      </c>
      <c r="B892" s="2" t="s">
        <v>971</v>
      </c>
      <c r="C892" s="1" t="s">
        <v>969</v>
      </c>
      <c r="D892" s="1" t="s">
        <v>60</v>
      </c>
      <c r="E892" s="3">
        <v>25</v>
      </c>
      <c r="F892" s="3">
        <v>25</v>
      </c>
      <c r="G892" s="2" t="s">
        <v>16</v>
      </c>
    </row>
    <row r="893" spans="1:7">
      <c r="A893" s="1" t="s">
        <v>967</v>
      </c>
      <c r="B893" s="2" t="s">
        <v>972</v>
      </c>
      <c r="C893" s="1" t="s">
        <v>969</v>
      </c>
      <c r="D893" s="1" t="s">
        <v>60</v>
      </c>
      <c r="E893" s="3">
        <v>25</v>
      </c>
      <c r="F893" s="3">
        <v>25</v>
      </c>
      <c r="G893" s="2" t="s">
        <v>16</v>
      </c>
    </row>
    <row r="894" spans="1:7">
      <c r="A894" s="1" t="s">
        <v>967</v>
      </c>
      <c r="B894" s="2" t="s">
        <v>973</v>
      </c>
      <c r="C894" s="1" t="s">
        <v>969</v>
      </c>
      <c r="D894" s="1" t="s">
        <v>60</v>
      </c>
      <c r="E894" s="3">
        <v>25</v>
      </c>
      <c r="F894" s="3">
        <v>25</v>
      </c>
      <c r="G894" s="2" t="s">
        <v>16</v>
      </c>
    </row>
    <row r="895" spans="1:7">
      <c r="A895" s="1" t="s">
        <v>967</v>
      </c>
      <c r="B895" s="2" t="s">
        <v>974</v>
      </c>
      <c r="C895" s="1" t="s">
        <v>969</v>
      </c>
      <c r="D895" s="1" t="s">
        <v>60</v>
      </c>
      <c r="E895" s="3">
        <v>25</v>
      </c>
      <c r="F895" s="3">
        <v>25</v>
      </c>
      <c r="G895" s="2" t="s">
        <v>16</v>
      </c>
    </row>
    <row r="896" spans="1:7">
      <c r="A896" s="1" t="s">
        <v>967</v>
      </c>
      <c r="B896" s="2" t="s">
        <v>975</v>
      </c>
      <c r="C896" s="1" t="s">
        <v>969</v>
      </c>
      <c r="D896" s="1" t="s">
        <v>60</v>
      </c>
      <c r="E896" s="3">
        <v>25</v>
      </c>
      <c r="F896" s="3">
        <v>25</v>
      </c>
      <c r="G896" s="2" t="s">
        <v>16</v>
      </c>
    </row>
    <row r="897" spans="1:7">
      <c r="A897" s="1" t="s">
        <v>967</v>
      </c>
      <c r="B897" s="2" t="s">
        <v>976</v>
      </c>
      <c r="C897" s="1" t="s">
        <v>969</v>
      </c>
      <c r="D897" s="1" t="s">
        <v>60</v>
      </c>
      <c r="E897" s="3">
        <v>25</v>
      </c>
      <c r="F897" s="3">
        <v>25</v>
      </c>
      <c r="G897" s="2" t="s">
        <v>16</v>
      </c>
    </row>
    <row r="898" spans="1:7">
      <c r="A898" s="1" t="s">
        <v>967</v>
      </c>
      <c r="B898" s="2" t="s">
        <v>977</v>
      </c>
      <c r="C898" s="1" t="s">
        <v>969</v>
      </c>
      <c r="D898" s="1" t="s">
        <v>60</v>
      </c>
      <c r="E898" s="3">
        <v>25</v>
      </c>
      <c r="F898" s="3">
        <v>25</v>
      </c>
      <c r="G898" s="2" t="s">
        <v>16</v>
      </c>
    </row>
    <row r="899" spans="1:7">
      <c r="A899" s="1" t="s">
        <v>967</v>
      </c>
      <c r="B899" s="2" t="s">
        <v>978</v>
      </c>
      <c r="C899" s="1" t="s">
        <v>969</v>
      </c>
      <c r="D899" s="1" t="s">
        <v>60</v>
      </c>
      <c r="E899" s="3">
        <v>25</v>
      </c>
      <c r="F899" s="3">
        <v>25</v>
      </c>
      <c r="G899" s="2" t="s">
        <v>16</v>
      </c>
    </row>
    <row r="900" spans="1:7">
      <c r="A900" s="1" t="s">
        <v>967</v>
      </c>
      <c r="B900" s="2" t="s">
        <v>979</v>
      </c>
      <c r="C900" s="1" t="s">
        <v>969</v>
      </c>
      <c r="D900" s="1" t="s">
        <v>60</v>
      </c>
      <c r="E900" s="3">
        <v>15</v>
      </c>
      <c r="F900" s="3">
        <v>15</v>
      </c>
      <c r="G900" s="2" t="s">
        <v>16</v>
      </c>
    </row>
    <row r="901" spans="1:7">
      <c r="A901" s="1" t="s">
        <v>967</v>
      </c>
      <c r="B901" s="2" t="s">
        <v>980</v>
      </c>
      <c r="C901" s="1" t="s">
        <v>969</v>
      </c>
      <c r="D901" s="1" t="s">
        <v>60</v>
      </c>
      <c r="E901" s="3">
        <v>15</v>
      </c>
      <c r="F901" s="3">
        <v>15</v>
      </c>
      <c r="G901" s="2" t="s">
        <v>16</v>
      </c>
    </row>
    <row r="902" spans="1:7">
      <c r="A902" s="1" t="s">
        <v>967</v>
      </c>
      <c r="B902" s="2" t="s">
        <v>981</v>
      </c>
      <c r="C902" s="1" t="s">
        <v>969</v>
      </c>
      <c r="D902" s="1" t="s">
        <v>60</v>
      </c>
      <c r="E902" s="3">
        <v>15</v>
      </c>
      <c r="F902" s="3">
        <v>15</v>
      </c>
      <c r="G902" s="2" t="s">
        <v>16</v>
      </c>
    </row>
    <row r="903" spans="1:7">
      <c r="A903" s="1" t="s">
        <v>967</v>
      </c>
      <c r="B903" s="2" t="s">
        <v>982</v>
      </c>
      <c r="C903" s="1" t="s">
        <v>969</v>
      </c>
      <c r="D903" s="1" t="s">
        <v>60</v>
      </c>
      <c r="E903" s="3">
        <v>15</v>
      </c>
      <c r="F903" s="3">
        <v>15</v>
      </c>
      <c r="G903" s="2" t="s">
        <v>16</v>
      </c>
    </row>
    <row r="904" spans="1:7">
      <c r="A904" s="1" t="s">
        <v>967</v>
      </c>
      <c r="B904" s="2" t="s">
        <v>983</v>
      </c>
      <c r="C904" s="1" t="s">
        <v>969</v>
      </c>
      <c r="D904" s="1" t="s">
        <v>60</v>
      </c>
      <c r="E904" s="3">
        <v>25</v>
      </c>
      <c r="F904" s="3">
        <v>25</v>
      </c>
      <c r="G904" s="2" t="s">
        <v>16</v>
      </c>
    </row>
    <row r="905" spans="1:7">
      <c r="A905" s="1" t="s">
        <v>967</v>
      </c>
      <c r="B905" s="2" t="s">
        <v>984</v>
      </c>
      <c r="C905" s="1" t="s">
        <v>969</v>
      </c>
      <c r="D905" s="1" t="s">
        <v>60</v>
      </c>
      <c r="E905" s="3">
        <v>25</v>
      </c>
      <c r="F905" s="3">
        <v>25</v>
      </c>
      <c r="G905" s="2" t="s">
        <v>16</v>
      </c>
    </row>
    <row r="906" spans="1:7">
      <c r="A906" s="1" t="s">
        <v>967</v>
      </c>
      <c r="B906" s="2" t="s">
        <v>985</v>
      </c>
      <c r="C906" s="1" t="s">
        <v>969</v>
      </c>
      <c r="D906" s="1" t="s">
        <v>60</v>
      </c>
      <c r="E906" s="3">
        <v>25</v>
      </c>
      <c r="F906" s="3">
        <v>25</v>
      </c>
      <c r="G906" s="2" t="s">
        <v>16</v>
      </c>
    </row>
    <row r="907" spans="1:7">
      <c r="A907" s="1" t="s">
        <v>967</v>
      </c>
      <c r="B907" s="2" t="s">
        <v>986</v>
      </c>
      <c r="C907" s="1" t="s">
        <v>969</v>
      </c>
      <c r="D907" s="1" t="s">
        <v>60</v>
      </c>
      <c r="E907" s="3">
        <v>25</v>
      </c>
      <c r="F907" s="3">
        <v>25</v>
      </c>
      <c r="G907" s="2" t="s">
        <v>16</v>
      </c>
    </row>
    <row r="908" spans="1:7">
      <c r="A908" s="1" t="s">
        <v>967</v>
      </c>
      <c r="B908" s="2" t="s">
        <v>987</v>
      </c>
      <c r="C908" s="1" t="s">
        <v>969</v>
      </c>
      <c r="D908" s="1" t="s">
        <v>60</v>
      </c>
      <c r="E908" s="3">
        <v>25</v>
      </c>
      <c r="F908" s="3">
        <v>25</v>
      </c>
      <c r="G908" s="2" t="s">
        <v>16</v>
      </c>
    </row>
    <row r="909" spans="1:7">
      <c r="A909" s="1" t="s">
        <v>967</v>
      </c>
      <c r="B909" s="2" t="s">
        <v>988</v>
      </c>
      <c r="C909" s="1" t="s">
        <v>969</v>
      </c>
      <c r="D909" s="1" t="s">
        <v>60</v>
      </c>
      <c r="E909" s="3">
        <v>25</v>
      </c>
      <c r="F909" s="3">
        <v>25</v>
      </c>
      <c r="G909" s="2" t="s">
        <v>16</v>
      </c>
    </row>
    <row r="910" spans="1:7">
      <c r="A910" s="1" t="s">
        <v>967</v>
      </c>
      <c r="B910" s="2" t="s">
        <v>989</v>
      </c>
      <c r="C910" s="1" t="s">
        <v>969</v>
      </c>
      <c r="D910" s="1" t="s">
        <v>60</v>
      </c>
      <c r="E910" s="3">
        <v>25</v>
      </c>
      <c r="F910" s="3">
        <v>25</v>
      </c>
      <c r="G910" s="2" t="s">
        <v>16</v>
      </c>
    </row>
    <row r="911" spans="1:7">
      <c r="A911" s="1" t="s">
        <v>967</v>
      </c>
      <c r="B911" s="2" t="s">
        <v>990</v>
      </c>
      <c r="C911" s="1" t="s">
        <v>969</v>
      </c>
      <c r="D911" s="1" t="s">
        <v>60</v>
      </c>
      <c r="E911" s="3">
        <v>25</v>
      </c>
      <c r="F911" s="3">
        <v>25</v>
      </c>
      <c r="G911" s="2" t="s">
        <v>16</v>
      </c>
    </row>
    <row r="912" spans="1:7">
      <c r="A912" s="1" t="s">
        <v>967</v>
      </c>
      <c r="B912" s="2" t="s">
        <v>991</v>
      </c>
      <c r="C912" s="1" t="s">
        <v>969</v>
      </c>
      <c r="D912" s="1" t="s">
        <v>60</v>
      </c>
      <c r="E912" s="3">
        <v>25</v>
      </c>
      <c r="F912" s="3">
        <v>25</v>
      </c>
      <c r="G912" s="2" t="s">
        <v>16</v>
      </c>
    </row>
    <row r="913" spans="1:7">
      <c r="A913" s="1" t="s">
        <v>967</v>
      </c>
      <c r="B913" s="2" t="s">
        <v>992</v>
      </c>
      <c r="C913" s="1" t="s">
        <v>969</v>
      </c>
      <c r="D913" s="1" t="s">
        <v>60</v>
      </c>
      <c r="E913" s="3">
        <v>25</v>
      </c>
      <c r="F913" s="3">
        <v>25</v>
      </c>
      <c r="G913" s="2" t="s">
        <v>16</v>
      </c>
    </row>
    <row r="914" spans="1:7">
      <c r="A914" s="1" t="s">
        <v>967</v>
      </c>
      <c r="B914" s="2" t="s">
        <v>993</v>
      </c>
      <c r="C914" s="1" t="s">
        <v>969</v>
      </c>
      <c r="D914" s="1" t="s">
        <v>60</v>
      </c>
      <c r="E914" s="3">
        <v>25</v>
      </c>
      <c r="F914" s="3">
        <v>25</v>
      </c>
      <c r="G914" s="2" t="s">
        <v>16</v>
      </c>
    </row>
    <row r="915" spans="1:7">
      <c r="A915" s="1" t="s">
        <v>967</v>
      </c>
      <c r="B915" s="2" t="s">
        <v>994</v>
      </c>
      <c r="C915" s="1" t="s">
        <v>969</v>
      </c>
      <c r="D915" s="1" t="s">
        <v>60</v>
      </c>
      <c r="E915" s="3">
        <v>25</v>
      </c>
      <c r="F915" s="3">
        <v>25</v>
      </c>
      <c r="G915" s="2" t="s">
        <v>16</v>
      </c>
    </row>
    <row r="916" spans="1:7">
      <c r="A916" s="1" t="s">
        <v>967</v>
      </c>
      <c r="B916" s="2" t="s">
        <v>995</v>
      </c>
      <c r="C916" s="1" t="s">
        <v>969</v>
      </c>
      <c r="D916" s="1" t="s">
        <v>60</v>
      </c>
      <c r="E916" s="3">
        <v>25</v>
      </c>
      <c r="F916" s="3">
        <v>25</v>
      </c>
      <c r="G916" s="2" t="s">
        <v>16</v>
      </c>
    </row>
    <row r="917" spans="1:7">
      <c r="A917" s="1" t="s">
        <v>967</v>
      </c>
      <c r="B917" s="2" t="s">
        <v>996</v>
      </c>
      <c r="C917" s="1" t="s">
        <v>969</v>
      </c>
      <c r="D917" s="1" t="s">
        <v>60</v>
      </c>
      <c r="E917" s="3">
        <v>25</v>
      </c>
      <c r="F917" s="3">
        <v>25</v>
      </c>
      <c r="G917" s="2" t="s">
        <v>16</v>
      </c>
    </row>
    <row r="918" spans="1:7">
      <c r="A918" s="1" t="s">
        <v>967</v>
      </c>
      <c r="B918" s="2" t="s">
        <v>997</v>
      </c>
      <c r="C918" s="1" t="s">
        <v>969</v>
      </c>
      <c r="D918" s="1" t="s">
        <v>60</v>
      </c>
      <c r="E918" s="3">
        <v>25</v>
      </c>
      <c r="F918" s="3">
        <v>25</v>
      </c>
      <c r="G918" s="2" t="s">
        <v>16</v>
      </c>
    </row>
    <row r="919" spans="1:7">
      <c r="A919" s="1" t="s">
        <v>967</v>
      </c>
      <c r="B919" s="2" t="s">
        <v>998</v>
      </c>
      <c r="C919" s="1" t="s">
        <v>969</v>
      </c>
      <c r="D919" s="1" t="s">
        <v>60</v>
      </c>
      <c r="E919" s="3">
        <v>25</v>
      </c>
      <c r="F919" s="3">
        <v>25</v>
      </c>
      <c r="G919" s="2" t="s">
        <v>16</v>
      </c>
    </row>
    <row r="920" spans="1:7">
      <c r="A920" s="1" t="s">
        <v>967</v>
      </c>
      <c r="B920" s="2" t="s">
        <v>999</v>
      </c>
      <c r="C920" s="1" t="s">
        <v>969</v>
      </c>
      <c r="D920" s="1" t="s">
        <v>60</v>
      </c>
      <c r="E920" s="3">
        <v>25</v>
      </c>
      <c r="F920" s="3">
        <v>25</v>
      </c>
      <c r="G920" s="2" t="s">
        <v>16</v>
      </c>
    </row>
    <row r="921" spans="1:7">
      <c r="A921" s="1" t="s">
        <v>967</v>
      </c>
      <c r="B921" s="2" t="s">
        <v>1000</v>
      </c>
      <c r="C921" s="1" t="s">
        <v>969</v>
      </c>
      <c r="D921" s="1" t="s">
        <v>60</v>
      </c>
      <c r="E921" s="3">
        <v>25</v>
      </c>
      <c r="F921" s="3">
        <v>25</v>
      </c>
      <c r="G921" s="2" t="s">
        <v>16</v>
      </c>
    </row>
    <row r="922" spans="1:7">
      <c r="A922" s="1" t="s">
        <v>967</v>
      </c>
      <c r="B922" s="2" t="s">
        <v>1001</v>
      </c>
      <c r="C922" s="1" t="s">
        <v>969</v>
      </c>
      <c r="D922" s="1" t="s">
        <v>60</v>
      </c>
      <c r="E922" s="3">
        <v>25</v>
      </c>
      <c r="F922" s="3">
        <v>25</v>
      </c>
      <c r="G922" s="2" t="s">
        <v>16</v>
      </c>
    </row>
    <row r="923" spans="1:7">
      <c r="A923" s="1" t="s">
        <v>967</v>
      </c>
      <c r="B923" s="2" t="s">
        <v>1002</v>
      </c>
      <c r="C923" s="1" t="s">
        <v>969</v>
      </c>
      <c r="D923" s="1" t="s">
        <v>60</v>
      </c>
      <c r="E923" s="3">
        <v>25</v>
      </c>
      <c r="F923" s="3">
        <v>25</v>
      </c>
      <c r="G923" s="2" t="s">
        <v>16</v>
      </c>
    </row>
    <row r="924" spans="1:7">
      <c r="A924" s="1" t="s">
        <v>967</v>
      </c>
      <c r="B924" s="2" t="s">
        <v>1003</v>
      </c>
      <c r="C924" s="1" t="s">
        <v>969</v>
      </c>
      <c r="D924" s="1" t="s">
        <v>60</v>
      </c>
      <c r="E924" s="3">
        <v>25</v>
      </c>
      <c r="F924" s="3">
        <v>25</v>
      </c>
      <c r="G924" s="2" t="s">
        <v>16</v>
      </c>
    </row>
    <row r="925" spans="1:7">
      <c r="A925" s="1" t="s">
        <v>967</v>
      </c>
      <c r="B925" s="2" t="s">
        <v>1004</v>
      </c>
      <c r="C925" s="1" t="s">
        <v>969</v>
      </c>
      <c r="D925" s="1" t="s">
        <v>60</v>
      </c>
      <c r="E925" s="3">
        <v>25</v>
      </c>
      <c r="F925" s="3">
        <v>25</v>
      </c>
      <c r="G925" s="2" t="s">
        <v>16</v>
      </c>
    </row>
    <row r="926" spans="1:7">
      <c r="A926" s="1" t="s">
        <v>967</v>
      </c>
      <c r="B926" s="2" t="s">
        <v>1005</v>
      </c>
      <c r="C926" s="1" t="s">
        <v>969</v>
      </c>
      <c r="D926" s="1" t="s">
        <v>60</v>
      </c>
      <c r="E926" s="3">
        <v>25</v>
      </c>
      <c r="F926" s="3">
        <v>25</v>
      </c>
      <c r="G926" s="2" t="s">
        <v>16</v>
      </c>
    </row>
    <row r="927" spans="1:7">
      <c r="A927" s="1" t="s">
        <v>967</v>
      </c>
      <c r="B927" s="2" t="s">
        <v>1006</v>
      </c>
      <c r="C927" s="1" t="s">
        <v>969</v>
      </c>
      <c r="D927" s="1" t="s">
        <v>60</v>
      </c>
      <c r="E927" s="3">
        <v>25</v>
      </c>
      <c r="F927" s="3">
        <v>25</v>
      </c>
      <c r="G927" s="2" t="s">
        <v>16</v>
      </c>
    </row>
    <row r="928" spans="1:7">
      <c r="A928" s="1" t="s">
        <v>967</v>
      </c>
      <c r="B928" s="2" t="s">
        <v>1007</v>
      </c>
      <c r="C928" s="1" t="s">
        <v>969</v>
      </c>
      <c r="D928" s="1" t="s">
        <v>60</v>
      </c>
      <c r="E928" s="3">
        <v>25</v>
      </c>
      <c r="F928" s="3">
        <v>25</v>
      </c>
      <c r="G928" s="2" t="s">
        <v>16</v>
      </c>
    </row>
    <row r="929" spans="1:7">
      <c r="A929" s="1" t="s">
        <v>967</v>
      </c>
      <c r="B929" s="2" t="s">
        <v>1008</v>
      </c>
      <c r="C929" s="1" t="s">
        <v>969</v>
      </c>
      <c r="D929" s="1" t="s">
        <v>60</v>
      </c>
      <c r="E929" s="3">
        <v>25</v>
      </c>
      <c r="F929" s="3">
        <v>25</v>
      </c>
      <c r="G929" s="2" t="s">
        <v>16</v>
      </c>
    </row>
    <row r="930" spans="1:7">
      <c r="A930" s="1" t="s">
        <v>967</v>
      </c>
      <c r="B930" s="2" t="s">
        <v>1009</v>
      </c>
      <c r="C930" s="1" t="s">
        <v>969</v>
      </c>
      <c r="D930" s="1" t="s">
        <v>60</v>
      </c>
      <c r="E930" s="3">
        <v>25</v>
      </c>
      <c r="F930" s="3">
        <v>25</v>
      </c>
      <c r="G930" s="2" t="s">
        <v>16</v>
      </c>
    </row>
    <row r="931" spans="1:7">
      <c r="A931" s="1" t="s">
        <v>967</v>
      </c>
      <c r="B931" s="2" t="s">
        <v>1010</v>
      </c>
      <c r="C931" s="1" t="s">
        <v>969</v>
      </c>
      <c r="D931" s="1" t="s">
        <v>60</v>
      </c>
      <c r="E931" s="3">
        <v>25</v>
      </c>
      <c r="F931" s="3">
        <v>25</v>
      </c>
      <c r="G931" s="2" t="s">
        <v>16</v>
      </c>
    </row>
    <row r="932" spans="1:7">
      <c r="A932" s="1" t="s">
        <v>967</v>
      </c>
      <c r="B932" s="2" t="s">
        <v>1011</v>
      </c>
      <c r="C932" s="1" t="s">
        <v>969</v>
      </c>
      <c r="D932" s="1" t="s">
        <v>60</v>
      </c>
      <c r="E932" s="3">
        <v>25</v>
      </c>
      <c r="F932" s="3">
        <v>25</v>
      </c>
      <c r="G932" s="2" t="s">
        <v>16</v>
      </c>
    </row>
    <row r="933" spans="1:7">
      <c r="A933" s="1" t="s">
        <v>967</v>
      </c>
      <c r="B933" s="2" t="s">
        <v>1012</v>
      </c>
      <c r="C933" s="1" t="s">
        <v>969</v>
      </c>
      <c r="D933" s="1" t="s">
        <v>60</v>
      </c>
      <c r="E933" s="3">
        <v>25</v>
      </c>
      <c r="F933" s="3">
        <v>25</v>
      </c>
      <c r="G933" s="2" t="s">
        <v>16</v>
      </c>
    </row>
    <row r="934" spans="1:7">
      <c r="A934" s="1" t="s">
        <v>967</v>
      </c>
      <c r="B934" s="2" t="s">
        <v>686</v>
      </c>
      <c r="C934" s="1" t="s">
        <v>969</v>
      </c>
      <c r="D934" s="1" t="s">
        <v>60</v>
      </c>
      <c r="E934" s="3">
        <v>25</v>
      </c>
      <c r="F934" s="3">
        <v>25</v>
      </c>
      <c r="G934" s="2" t="s">
        <v>16</v>
      </c>
    </row>
    <row r="935" spans="1:7">
      <c r="A935" s="1" t="s">
        <v>967</v>
      </c>
      <c r="B935" s="2" t="s">
        <v>1013</v>
      </c>
      <c r="C935" s="1" t="s">
        <v>969</v>
      </c>
      <c r="D935" s="1" t="s">
        <v>60</v>
      </c>
      <c r="E935" s="3">
        <v>25</v>
      </c>
      <c r="F935" s="3">
        <v>25</v>
      </c>
      <c r="G935" s="2" t="s">
        <v>16</v>
      </c>
    </row>
    <row r="936" spans="1:7">
      <c r="A936" s="1" t="s">
        <v>967</v>
      </c>
      <c r="B936" s="2" t="s">
        <v>1014</v>
      </c>
      <c r="C936" s="1" t="s">
        <v>969</v>
      </c>
      <c r="D936" s="1" t="s">
        <v>60</v>
      </c>
      <c r="E936" s="3">
        <v>25</v>
      </c>
      <c r="F936" s="3">
        <v>25</v>
      </c>
      <c r="G936" s="2" t="s">
        <v>16</v>
      </c>
    </row>
    <row r="937" spans="1:7">
      <c r="A937" s="1" t="s">
        <v>967</v>
      </c>
      <c r="B937" s="2" t="s">
        <v>1015</v>
      </c>
      <c r="C937" s="1" t="s">
        <v>969</v>
      </c>
      <c r="D937" s="1" t="s">
        <v>60</v>
      </c>
      <c r="E937" s="3">
        <v>25</v>
      </c>
      <c r="F937" s="3">
        <v>25</v>
      </c>
      <c r="G937" s="2" t="s">
        <v>16</v>
      </c>
    </row>
    <row r="938" spans="1:7">
      <c r="A938" s="1" t="s">
        <v>967</v>
      </c>
      <c r="B938" s="2" t="s">
        <v>1016</v>
      </c>
      <c r="C938" s="1" t="s">
        <v>969</v>
      </c>
      <c r="D938" s="1" t="s">
        <v>60</v>
      </c>
      <c r="E938" s="3">
        <v>25</v>
      </c>
      <c r="F938" s="3">
        <v>25</v>
      </c>
      <c r="G938" s="2" t="s">
        <v>16</v>
      </c>
    </row>
    <row r="939" spans="1:7">
      <c r="A939" s="1" t="s">
        <v>1017</v>
      </c>
      <c r="B939" s="2" t="s">
        <v>1018</v>
      </c>
      <c r="C939" s="1" t="s">
        <v>969</v>
      </c>
      <c r="D939" s="1" t="s">
        <v>60</v>
      </c>
      <c r="E939" s="3">
        <v>20</v>
      </c>
      <c r="F939" s="3">
        <v>20</v>
      </c>
      <c r="G939" s="2" t="s">
        <v>16</v>
      </c>
    </row>
    <row r="940" spans="1:7">
      <c r="A940" s="1" t="s">
        <v>1017</v>
      </c>
      <c r="B940" s="2" t="s">
        <v>1019</v>
      </c>
      <c r="C940" s="1" t="s">
        <v>969</v>
      </c>
      <c r="D940" s="1" t="s">
        <v>60</v>
      </c>
      <c r="E940" s="3">
        <v>20</v>
      </c>
      <c r="F940" s="3">
        <v>20</v>
      </c>
      <c r="G940" s="2" t="s">
        <v>16</v>
      </c>
    </row>
    <row r="941" spans="1:7">
      <c r="A941" s="1" t="s">
        <v>1017</v>
      </c>
      <c r="B941" s="2" t="s">
        <v>1020</v>
      </c>
      <c r="C941" s="1" t="s">
        <v>969</v>
      </c>
      <c r="D941" s="1" t="s">
        <v>60</v>
      </c>
      <c r="E941" s="3">
        <v>20</v>
      </c>
      <c r="F941" s="3">
        <v>20</v>
      </c>
      <c r="G941" s="2" t="s">
        <v>16</v>
      </c>
    </row>
    <row r="942" spans="1:7">
      <c r="A942" s="1" t="s">
        <v>1017</v>
      </c>
      <c r="B942" s="2" t="s">
        <v>1021</v>
      </c>
      <c r="C942" s="1" t="s">
        <v>969</v>
      </c>
      <c r="D942" s="1" t="s">
        <v>60</v>
      </c>
      <c r="E942" s="3">
        <v>20</v>
      </c>
      <c r="F942" s="3">
        <v>20</v>
      </c>
      <c r="G942" s="2" t="s">
        <v>16</v>
      </c>
    </row>
    <row r="943" spans="1:7">
      <c r="A943" s="1" t="s">
        <v>1017</v>
      </c>
      <c r="B943" s="2" t="s">
        <v>1022</v>
      </c>
      <c r="C943" s="1" t="s">
        <v>969</v>
      </c>
      <c r="D943" s="1" t="s">
        <v>60</v>
      </c>
      <c r="E943" s="3">
        <v>20</v>
      </c>
      <c r="F943" s="3">
        <v>20</v>
      </c>
      <c r="G943" s="2" t="s">
        <v>16</v>
      </c>
    </row>
    <row r="944" spans="1:7">
      <c r="A944" s="1" t="s">
        <v>1017</v>
      </c>
      <c r="B944" s="2" t="s">
        <v>1023</v>
      </c>
      <c r="C944" s="1" t="s">
        <v>969</v>
      </c>
      <c r="D944" s="1" t="s">
        <v>60</v>
      </c>
      <c r="E944" s="3">
        <v>20</v>
      </c>
      <c r="F944" s="3">
        <v>20</v>
      </c>
      <c r="G944" s="2" t="s">
        <v>16</v>
      </c>
    </row>
    <row r="945" spans="1:7">
      <c r="A945" s="1" t="s">
        <v>1017</v>
      </c>
      <c r="B945" s="2" t="s">
        <v>1024</v>
      </c>
      <c r="C945" s="1" t="s">
        <v>969</v>
      </c>
      <c r="D945" s="1" t="s">
        <v>60</v>
      </c>
      <c r="E945" s="3">
        <v>20</v>
      </c>
      <c r="F945" s="3">
        <v>20</v>
      </c>
      <c r="G945" s="2" t="s">
        <v>16</v>
      </c>
    </row>
    <row r="946" spans="1:7">
      <c r="A946" s="1" t="s">
        <v>1017</v>
      </c>
      <c r="B946" s="2" t="s">
        <v>1025</v>
      </c>
      <c r="C946" s="1" t="s">
        <v>969</v>
      </c>
      <c r="D946" s="1" t="s">
        <v>60</v>
      </c>
      <c r="E946" s="3">
        <v>20</v>
      </c>
      <c r="F946" s="3">
        <v>20</v>
      </c>
      <c r="G946" s="2" t="s">
        <v>16</v>
      </c>
    </row>
    <row r="947" spans="1:7">
      <c r="A947" s="1" t="s">
        <v>1017</v>
      </c>
      <c r="B947" s="2" t="s">
        <v>1026</v>
      </c>
      <c r="C947" s="1" t="s">
        <v>969</v>
      </c>
      <c r="D947" s="1" t="s">
        <v>60</v>
      </c>
      <c r="E947" s="3">
        <v>20</v>
      </c>
      <c r="F947" s="3">
        <v>20</v>
      </c>
      <c r="G947" s="2" t="s">
        <v>16</v>
      </c>
    </row>
    <row r="948" spans="1:7">
      <c r="A948" s="1" t="s">
        <v>1017</v>
      </c>
      <c r="B948" s="2" t="s">
        <v>160</v>
      </c>
      <c r="C948" s="1" t="s">
        <v>969</v>
      </c>
      <c r="D948" s="1" t="s">
        <v>60</v>
      </c>
      <c r="E948" s="3">
        <v>20</v>
      </c>
      <c r="F948" s="3">
        <v>20</v>
      </c>
      <c r="G948" s="2" t="s">
        <v>16</v>
      </c>
    </row>
    <row r="949" spans="1:7">
      <c r="A949" s="1" t="s">
        <v>1017</v>
      </c>
      <c r="B949" s="2" t="s">
        <v>1027</v>
      </c>
      <c r="C949" s="1" t="s">
        <v>969</v>
      </c>
      <c r="D949" s="1" t="s">
        <v>60</v>
      </c>
      <c r="E949" s="3">
        <v>20</v>
      </c>
      <c r="F949" s="3">
        <v>20</v>
      </c>
      <c r="G949" s="2" t="s">
        <v>16</v>
      </c>
    </row>
    <row r="950" spans="1:7">
      <c r="A950" s="1" t="s">
        <v>1017</v>
      </c>
      <c r="B950" s="2" t="s">
        <v>1028</v>
      </c>
      <c r="C950" s="1" t="s">
        <v>969</v>
      </c>
      <c r="D950" s="1" t="s">
        <v>60</v>
      </c>
      <c r="E950" s="3">
        <v>20</v>
      </c>
      <c r="F950" s="3">
        <v>20</v>
      </c>
      <c r="G950" s="2" t="s">
        <v>16</v>
      </c>
    </row>
    <row r="951" spans="1:7">
      <c r="A951" s="1" t="s">
        <v>1017</v>
      </c>
      <c r="B951" s="2" t="s">
        <v>966</v>
      </c>
      <c r="C951" s="1" t="s">
        <v>969</v>
      </c>
      <c r="D951" s="1" t="s">
        <v>60</v>
      </c>
      <c r="E951" s="3">
        <v>20</v>
      </c>
      <c r="F951" s="3">
        <v>20</v>
      </c>
      <c r="G951" s="2" t="s">
        <v>16</v>
      </c>
    </row>
    <row r="952" spans="1:7">
      <c r="A952" s="1" t="s">
        <v>1017</v>
      </c>
      <c r="B952" s="2" t="s">
        <v>1029</v>
      </c>
      <c r="C952" s="1" t="s">
        <v>969</v>
      </c>
      <c r="D952" s="1" t="s">
        <v>60</v>
      </c>
      <c r="E952" s="3">
        <v>20</v>
      </c>
      <c r="F952" s="3">
        <v>20</v>
      </c>
      <c r="G952" s="2" t="s">
        <v>16</v>
      </c>
    </row>
    <row r="953" spans="1:7">
      <c r="A953" s="1" t="s">
        <v>1017</v>
      </c>
      <c r="B953" s="2" t="s">
        <v>1030</v>
      </c>
      <c r="C953" s="1" t="s">
        <v>969</v>
      </c>
      <c r="D953" s="1" t="s">
        <v>60</v>
      </c>
      <c r="E953" s="3">
        <v>20</v>
      </c>
      <c r="F953" s="3">
        <v>20</v>
      </c>
      <c r="G953" s="2" t="s">
        <v>16</v>
      </c>
    </row>
    <row r="954" spans="1:7">
      <c r="A954" s="1" t="s">
        <v>1017</v>
      </c>
      <c r="B954" s="2" t="s">
        <v>1031</v>
      </c>
      <c r="C954" s="1" t="s">
        <v>969</v>
      </c>
      <c r="D954" s="1" t="s">
        <v>60</v>
      </c>
      <c r="E954" s="3">
        <v>20</v>
      </c>
      <c r="F954" s="3">
        <v>20</v>
      </c>
      <c r="G954" s="2" t="s">
        <v>16</v>
      </c>
    </row>
    <row r="955" spans="1:7">
      <c r="A955" s="1" t="s">
        <v>1017</v>
      </c>
      <c r="B955" s="2" t="s">
        <v>1032</v>
      </c>
      <c r="C955" s="1" t="s">
        <v>969</v>
      </c>
      <c r="D955" s="1" t="s">
        <v>60</v>
      </c>
      <c r="E955" s="3">
        <v>20</v>
      </c>
      <c r="F955" s="3">
        <v>20</v>
      </c>
      <c r="G955" s="2" t="s">
        <v>16</v>
      </c>
    </row>
    <row r="956" spans="1:7">
      <c r="A956" s="1" t="s">
        <v>1017</v>
      </c>
      <c r="B956" s="2" t="s">
        <v>1033</v>
      </c>
      <c r="C956" s="1" t="s">
        <v>969</v>
      </c>
      <c r="D956" s="1" t="s">
        <v>60</v>
      </c>
      <c r="E956" s="3">
        <v>20</v>
      </c>
      <c r="F956" s="3">
        <v>20</v>
      </c>
      <c r="G956" s="2" t="s">
        <v>16</v>
      </c>
    </row>
    <row r="957" spans="1:7">
      <c r="A957" s="1" t="s">
        <v>1017</v>
      </c>
      <c r="B957" s="2" t="s">
        <v>1034</v>
      </c>
      <c r="C957" s="1" t="s">
        <v>969</v>
      </c>
      <c r="D957" s="1" t="s">
        <v>60</v>
      </c>
      <c r="E957" s="3">
        <v>20</v>
      </c>
      <c r="F957" s="3">
        <v>20</v>
      </c>
      <c r="G957" s="2" t="s">
        <v>16</v>
      </c>
    </row>
    <row r="958" spans="1:7">
      <c r="A958" s="1" t="s">
        <v>1017</v>
      </c>
      <c r="B958" s="2" t="s">
        <v>1035</v>
      </c>
      <c r="C958" s="1" t="s">
        <v>969</v>
      </c>
      <c r="D958" s="1" t="s">
        <v>60</v>
      </c>
      <c r="E958" s="3">
        <v>20</v>
      </c>
      <c r="F958" s="3">
        <v>20</v>
      </c>
      <c r="G958" s="2" t="s">
        <v>16</v>
      </c>
    </row>
    <row r="959" spans="1:7">
      <c r="A959" s="1" t="s">
        <v>1017</v>
      </c>
      <c r="B959" s="2" t="s">
        <v>1036</v>
      </c>
      <c r="C959" s="1" t="s">
        <v>969</v>
      </c>
      <c r="D959" s="1" t="s">
        <v>60</v>
      </c>
      <c r="E959" s="3">
        <v>20</v>
      </c>
      <c r="F959" s="3">
        <v>20</v>
      </c>
      <c r="G959" s="2" t="s">
        <v>16</v>
      </c>
    </row>
    <row r="960" spans="1:7">
      <c r="A960" s="1" t="s">
        <v>1017</v>
      </c>
      <c r="B960" s="2" t="s">
        <v>1037</v>
      </c>
      <c r="C960" s="1" t="s">
        <v>969</v>
      </c>
      <c r="D960" s="1" t="s">
        <v>60</v>
      </c>
      <c r="E960" s="3">
        <v>20</v>
      </c>
      <c r="F960" s="3">
        <v>20</v>
      </c>
      <c r="G960" s="2" t="s">
        <v>16</v>
      </c>
    </row>
    <row r="961" spans="1:7">
      <c r="A961" s="1" t="s">
        <v>1017</v>
      </c>
      <c r="B961" s="2" t="s">
        <v>1038</v>
      </c>
      <c r="C961" s="1" t="s">
        <v>969</v>
      </c>
      <c r="D961" s="1" t="s">
        <v>60</v>
      </c>
      <c r="E961" s="3">
        <v>20</v>
      </c>
      <c r="F961" s="3">
        <v>20</v>
      </c>
      <c r="G961" s="2" t="s">
        <v>16</v>
      </c>
    </row>
    <row r="962" spans="1:7">
      <c r="A962" s="1" t="s">
        <v>1039</v>
      </c>
      <c r="B962" s="2" t="s">
        <v>1040</v>
      </c>
      <c r="C962" s="1" t="s">
        <v>1041</v>
      </c>
      <c r="D962" s="1" t="s">
        <v>70</v>
      </c>
      <c r="E962" s="3">
        <v>17.2</v>
      </c>
      <c r="F962" s="3">
        <v>17.2</v>
      </c>
      <c r="G962" s="2" t="s">
        <v>16</v>
      </c>
    </row>
    <row r="963" spans="1:7">
      <c r="A963" s="1" t="s">
        <v>1039</v>
      </c>
      <c r="B963" s="2" t="s">
        <v>1042</v>
      </c>
      <c r="C963" s="1" t="s">
        <v>84</v>
      </c>
      <c r="D963" s="1" t="s">
        <v>70</v>
      </c>
      <c r="E963" s="3">
        <v>1.55</v>
      </c>
      <c r="F963" s="3">
        <v>1.55</v>
      </c>
      <c r="G963" s="2" t="s">
        <v>16</v>
      </c>
    </row>
    <row r="964" spans="1:7">
      <c r="A964" s="1" t="s">
        <v>1043</v>
      </c>
      <c r="B964" s="2" t="s">
        <v>1044</v>
      </c>
      <c r="C964" s="1" t="s">
        <v>70</v>
      </c>
      <c r="D964" s="1" t="s">
        <v>61</v>
      </c>
      <c r="E964" s="3">
        <v>600</v>
      </c>
      <c r="F964" s="3">
        <v>600</v>
      </c>
      <c r="G964" s="2" t="s">
        <v>16</v>
      </c>
    </row>
    <row r="965" spans="1:7">
      <c r="A965" s="1" t="s">
        <v>1043</v>
      </c>
      <c r="B965" s="2" t="s">
        <v>1044</v>
      </c>
      <c r="C965" s="1" t="s">
        <v>70</v>
      </c>
      <c r="D965" s="1" t="s">
        <v>61</v>
      </c>
      <c r="E965" s="3">
        <v>719.98</v>
      </c>
      <c r="F965" s="3">
        <v>719.98</v>
      </c>
      <c r="G965" s="2" t="s">
        <v>16</v>
      </c>
    </row>
    <row r="966" spans="1:7">
      <c r="A966" s="1" t="s">
        <v>1043</v>
      </c>
      <c r="B966" s="2" t="s">
        <v>1044</v>
      </c>
      <c r="C966" s="1" t="s">
        <v>70</v>
      </c>
      <c r="D966" s="1" t="s">
        <v>61</v>
      </c>
      <c r="E966" s="3">
        <v>0.02</v>
      </c>
      <c r="F966" s="3">
        <v>0.02</v>
      </c>
      <c r="G966" s="2" t="s">
        <v>16</v>
      </c>
    </row>
    <row r="967" spans="1:7">
      <c r="A967" s="1" t="s">
        <v>1043</v>
      </c>
      <c r="B967" s="2" t="s">
        <v>1044</v>
      </c>
      <c r="C967" s="1" t="s">
        <v>70</v>
      </c>
      <c r="D967" s="1" t="s">
        <v>61</v>
      </c>
      <c r="E967" s="3">
        <v>288.64999999999998</v>
      </c>
      <c r="F967" s="3">
        <v>288.64999999999998</v>
      </c>
      <c r="G967" s="2" t="s">
        <v>16</v>
      </c>
    </row>
    <row r="968" spans="1:7">
      <c r="A968" s="1" t="s">
        <v>1045</v>
      </c>
      <c r="B968" s="2" t="s">
        <v>1046</v>
      </c>
      <c r="C968" s="1" t="s">
        <v>43</v>
      </c>
      <c r="D968" s="1" t="s">
        <v>70</v>
      </c>
      <c r="E968" s="3">
        <v>664.71</v>
      </c>
      <c r="F968" s="3">
        <v>664.71</v>
      </c>
      <c r="G968" s="2" t="s">
        <v>76</v>
      </c>
    </row>
    <row r="969" spans="1:7">
      <c r="A969" s="1" t="s">
        <v>1047</v>
      </c>
      <c r="B969" s="2" t="s">
        <v>420</v>
      </c>
      <c r="C969" s="1" t="s">
        <v>51</v>
      </c>
      <c r="D969" s="1" t="s">
        <v>70</v>
      </c>
      <c r="E969" s="3">
        <v>800</v>
      </c>
      <c r="F969" s="3">
        <v>800</v>
      </c>
      <c r="G969" s="2" t="s">
        <v>76</v>
      </c>
    </row>
    <row r="970" spans="1:7">
      <c r="A970" s="1" t="s">
        <v>1048</v>
      </c>
      <c r="B970" s="2" t="s">
        <v>233</v>
      </c>
      <c r="C970" s="1" t="s">
        <v>81</v>
      </c>
      <c r="D970" s="1" t="s">
        <v>70</v>
      </c>
      <c r="E970" s="3">
        <v>201.68</v>
      </c>
      <c r="F970" s="3">
        <v>201.68</v>
      </c>
      <c r="G970" s="2" t="s">
        <v>184</v>
      </c>
    </row>
    <row r="971" spans="1:7">
      <c r="A971" s="1" t="s">
        <v>1049</v>
      </c>
      <c r="B971" s="2" t="s">
        <v>170</v>
      </c>
      <c r="C971" s="1" t="s">
        <v>107</v>
      </c>
      <c r="D971" s="1" t="s">
        <v>70</v>
      </c>
      <c r="E971" s="3">
        <v>29.27</v>
      </c>
      <c r="F971" s="3">
        <v>29.27</v>
      </c>
      <c r="G971" s="2" t="s">
        <v>826</v>
      </c>
    </row>
    <row r="972" spans="1:7">
      <c r="A972" s="1" t="s">
        <v>1050</v>
      </c>
      <c r="B972" s="2" t="s">
        <v>170</v>
      </c>
      <c r="C972" s="1" t="s">
        <v>107</v>
      </c>
      <c r="D972" s="1" t="s">
        <v>70</v>
      </c>
      <c r="E972" s="3">
        <v>29.27</v>
      </c>
      <c r="F972" s="3">
        <v>29.27</v>
      </c>
      <c r="G972" s="2" t="s">
        <v>136</v>
      </c>
    </row>
    <row r="973" spans="1:7">
      <c r="A973" s="1" t="s">
        <v>1051</v>
      </c>
      <c r="B973" s="2" t="s">
        <v>170</v>
      </c>
      <c r="C973" s="1" t="s">
        <v>107</v>
      </c>
      <c r="D973" s="1" t="s">
        <v>70</v>
      </c>
      <c r="E973" s="3">
        <v>29.27</v>
      </c>
      <c r="F973" s="3">
        <v>29.27</v>
      </c>
      <c r="G973" s="2" t="s">
        <v>826</v>
      </c>
    </row>
    <row r="974" spans="1:7">
      <c r="A974" s="1" t="s">
        <v>1045</v>
      </c>
      <c r="B974" s="2" t="s">
        <v>1052</v>
      </c>
      <c r="C974" s="1" t="s">
        <v>84</v>
      </c>
      <c r="D974" s="1" t="s">
        <v>70</v>
      </c>
      <c r="E974" s="3">
        <v>126.29</v>
      </c>
      <c r="F974" s="3">
        <v>126.29</v>
      </c>
      <c r="G974" s="2" t="s">
        <v>76</v>
      </c>
    </row>
    <row r="975" spans="1:7">
      <c r="A975" s="1" t="s">
        <v>1047</v>
      </c>
      <c r="B975" s="2" t="s">
        <v>433</v>
      </c>
      <c r="C975" s="1" t="s">
        <v>84</v>
      </c>
      <c r="D975" s="1" t="s">
        <v>70</v>
      </c>
      <c r="E975" s="3">
        <v>152</v>
      </c>
      <c r="F975" s="3">
        <v>152</v>
      </c>
      <c r="G975" s="2" t="s">
        <v>76</v>
      </c>
    </row>
    <row r="976" spans="1:7">
      <c r="A976" s="1" t="s">
        <v>1048</v>
      </c>
      <c r="B976" s="2" t="s">
        <v>240</v>
      </c>
      <c r="C976" s="1" t="s">
        <v>84</v>
      </c>
      <c r="D976" s="1" t="s">
        <v>70</v>
      </c>
      <c r="E976" s="3">
        <v>38.32</v>
      </c>
      <c r="F976" s="3">
        <v>38.32</v>
      </c>
      <c r="G976" s="2" t="s">
        <v>184</v>
      </c>
    </row>
    <row r="977" spans="1:7">
      <c r="A977" s="1" t="s">
        <v>1049</v>
      </c>
      <c r="B977" s="2" t="s">
        <v>343</v>
      </c>
      <c r="C977" s="1" t="s">
        <v>84</v>
      </c>
      <c r="D977" s="1" t="s">
        <v>70</v>
      </c>
      <c r="E977" s="3">
        <v>5.56</v>
      </c>
      <c r="F977" s="3">
        <v>5.56</v>
      </c>
      <c r="G977" s="2" t="s">
        <v>826</v>
      </c>
    </row>
    <row r="978" spans="1:7">
      <c r="A978" s="1" t="s">
        <v>1050</v>
      </c>
      <c r="B978" s="2" t="s">
        <v>343</v>
      </c>
      <c r="C978" s="1" t="s">
        <v>84</v>
      </c>
      <c r="D978" s="1" t="s">
        <v>70</v>
      </c>
      <c r="E978" s="3">
        <v>5.56</v>
      </c>
      <c r="F978" s="3">
        <v>5.56</v>
      </c>
      <c r="G978" s="2" t="s">
        <v>136</v>
      </c>
    </row>
    <row r="979" spans="1:7">
      <c r="A979" s="1" t="s">
        <v>1051</v>
      </c>
      <c r="B979" s="2" t="s">
        <v>343</v>
      </c>
      <c r="C979" s="1" t="s">
        <v>84</v>
      </c>
      <c r="D979" s="1" t="s">
        <v>70</v>
      </c>
      <c r="E979" s="3">
        <v>5.56</v>
      </c>
      <c r="F979" s="3">
        <v>5.56</v>
      </c>
      <c r="G979" s="2" t="s">
        <v>826</v>
      </c>
    </row>
    <row r="980" spans="1:7">
      <c r="A980" s="1" t="s">
        <v>1048</v>
      </c>
      <c r="B980" s="2" t="s">
        <v>233</v>
      </c>
      <c r="C980" s="1" t="s">
        <v>81</v>
      </c>
      <c r="D980" s="1" t="s">
        <v>70</v>
      </c>
      <c r="E980" s="3">
        <v>92.44</v>
      </c>
      <c r="F980" s="3">
        <v>92.44</v>
      </c>
      <c r="G980" s="2" t="s">
        <v>772</v>
      </c>
    </row>
    <row r="981" spans="1:7">
      <c r="A981" s="1" t="s">
        <v>1048</v>
      </c>
      <c r="B981" s="2" t="s">
        <v>240</v>
      </c>
      <c r="C981" s="1" t="s">
        <v>84</v>
      </c>
      <c r="D981" s="1" t="s">
        <v>70</v>
      </c>
      <c r="E981" s="3">
        <v>17.559999999999999</v>
      </c>
      <c r="F981" s="3">
        <v>17.559999999999999</v>
      </c>
      <c r="G981" s="2" t="s">
        <v>772</v>
      </c>
    </row>
    <row r="982" spans="1:7">
      <c r="A982" s="1" t="s">
        <v>1048</v>
      </c>
      <c r="B982" s="2" t="s">
        <v>233</v>
      </c>
      <c r="C982" s="1" t="s">
        <v>81</v>
      </c>
      <c r="D982" s="1" t="s">
        <v>70</v>
      </c>
      <c r="E982" s="3">
        <v>50.42</v>
      </c>
      <c r="F982" s="3">
        <v>50.42</v>
      </c>
      <c r="G982" s="2" t="s">
        <v>87</v>
      </c>
    </row>
    <row r="983" spans="1:7">
      <c r="A983" s="1" t="s">
        <v>1048</v>
      </c>
      <c r="B983" s="2" t="s">
        <v>240</v>
      </c>
      <c r="C983" s="1" t="s">
        <v>84</v>
      </c>
      <c r="D983" s="1" t="s">
        <v>70</v>
      </c>
      <c r="E983" s="3">
        <v>9.58</v>
      </c>
      <c r="F983" s="3">
        <v>9.58</v>
      </c>
      <c r="G983" s="2" t="s">
        <v>87</v>
      </c>
    </row>
    <row r="984" spans="1:7">
      <c r="A984" s="1" t="s">
        <v>1048</v>
      </c>
      <c r="B984" s="2" t="s">
        <v>233</v>
      </c>
      <c r="C984" s="1" t="s">
        <v>81</v>
      </c>
      <c r="D984" s="1" t="s">
        <v>70</v>
      </c>
      <c r="E984" s="3">
        <v>96.64</v>
      </c>
      <c r="F984" s="3">
        <v>96.64</v>
      </c>
      <c r="G984" s="2" t="s">
        <v>481</v>
      </c>
    </row>
    <row r="985" spans="1:7">
      <c r="A985" s="1" t="s">
        <v>1048</v>
      </c>
      <c r="B985" s="2" t="s">
        <v>240</v>
      </c>
      <c r="C985" s="1" t="s">
        <v>84</v>
      </c>
      <c r="D985" s="1" t="s">
        <v>70</v>
      </c>
      <c r="E985" s="3">
        <v>18.36</v>
      </c>
      <c r="F985" s="3">
        <v>18.36</v>
      </c>
      <c r="G985" s="2" t="s">
        <v>481</v>
      </c>
    </row>
    <row r="986" spans="1:7">
      <c r="A986" s="1" t="s">
        <v>1048</v>
      </c>
      <c r="B986" s="2" t="s">
        <v>233</v>
      </c>
      <c r="C986" s="1" t="s">
        <v>81</v>
      </c>
      <c r="D986" s="1" t="s">
        <v>70</v>
      </c>
      <c r="E986" s="3">
        <v>50.42</v>
      </c>
      <c r="F986" s="3">
        <v>50.42</v>
      </c>
      <c r="G986" s="2" t="s">
        <v>826</v>
      </c>
    </row>
    <row r="987" spans="1:7">
      <c r="A987" s="1" t="s">
        <v>1048</v>
      </c>
      <c r="B987" s="2" t="s">
        <v>240</v>
      </c>
      <c r="C987" s="1" t="s">
        <v>84</v>
      </c>
      <c r="D987" s="1" t="s">
        <v>70</v>
      </c>
      <c r="E987" s="3">
        <v>9.58</v>
      </c>
      <c r="F987" s="3">
        <v>9.58</v>
      </c>
      <c r="G987" s="2" t="s">
        <v>826</v>
      </c>
    </row>
    <row r="988" spans="1:7">
      <c r="A988" s="1" t="s">
        <v>1053</v>
      </c>
      <c r="B988" s="2" t="s">
        <v>1054</v>
      </c>
      <c r="C988" s="1" t="s">
        <v>61</v>
      </c>
      <c r="D988" s="1" t="s">
        <v>105</v>
      </c>
      <c r="E988" s="3">
        <v>551.26</v>
      </c>
      <c r="F988" s="3">
        <v>551.26</v>
      </c>
      <c r="G988" s="2" t="s">
        <v>16</v>
      </c>
    </row>
    <row r="989" spans="1:7">
      <c r="A989" s="1" t="s">
        <v>1055</v>
      </c>
      <c r="B989" s="2" t="s">
        <v>1056</v>
      </c>
      <c r="C989" s="1" t="s">
        <v>61</v>
      </c>
      <c r="D989" s="1" t="s">
        <v>803</v>
      </c>
      <c r="E989" s="3">
        <v>242.56</v>
      </c>
      <c r="F989" s="3">
        <v>242.56</v>
      </c>
      <c r="G989" s="2" t="s">
        <v>172</v>
      </c>
    </row>
    <row r="990" spans="1:7">
      <c r="A990" s="1" t="s">
        <v>1057</v>
      </c>
      <c r="B990" s="2" t="s">
        <v>795</v>
      </c>
      <c r="C990" s="1" t="s">
        <v>61</v>
      </c>
      <c r="D990" s="1" t="s">
        <v>105</v>
      </c>
      <c r="E990" s="3">
        <v>87.39</v>
      </c>
      <c r="F990" s="3">
        <v>87.39</v>
      </c>
      <c r="G990" s="2" t="s">
        <v>16</v>
      </c>
    </row>
    <row r="991" spans="1:7">
      <c r="A991" s="1" t="s">
        <v>1058</v>
      </c>
      <c r="B991" s="2" t="s">
        <v>1059</v>
      </c>
      <c r="C991" s="1" t="s">
        <v>61</v>
      </c>
      <c r="D991" s="1" t="s">
        <v>105</v>
      </c>
      <c r="E991" s="3">
        <v>349.58</v>
      </c>
      <c r="F991" s="3">
        <v>349.58</v>
      </c>
      <c r="G991" s="2" t="s">
        <v>16</v>
      </c>
    </row>
    <row r="992" spans="1:7">
      <c r="A992" s="1" t="s">
        <v>1060</v>
      </c>
      <c r="B992" s="2" t="s">
        <v>1061</v>
      </c>
      <c r="C992" s="1" t="s">
        <v>61</v>
      </c>
      <c r="D992" s="1" t="s">
        <v>584</v>
      </c>
      <c r="E992" s="3">
        <v>502.52</v>
      </c>
      <c r="F992" s="3">
        <v>502.52</v>
      </c>
      <c r="G992" s="2" t="s">
        <v>16</v>
      </c>
    </row>
    <row r="993" spans="1:7">
      <c r="A993" s="1" t="s">
        <v>1062</v>
      </c>
      <c r="B993" s="2" t="s">
        <v>1063</v>
      </c>
      <c r="C993" s="1" t="s">
        <v>61</v>
      </c>
      <c r="D993" s="1" t="s">
        <v>617</v>
      </c>
      <c r="E993" s="3">
        <v>210.08</v>
      </c>
      <c r="F993" s="3">
        <v>210.08</v>
      </c>
      <c r="G993" s="2" t="s">
        <v>16</v>
      </c>
    </row>
    <row r="994" spans="1:7">
      <c r="A994" s="1" t="s">
        <v>1053</v>
      </c>
      <c r="B994" s="2" t="s">
        <v>1064</v>
      </c>
      <c r="C994" s="1" t="s">
        <v>61</v>
      </c>
      <c r="D994" s="1" t="s">
        <v>92</v>
      </c>
      <c r="E994" s="3">
        <v>104.74</v>
      </c>
      <c r="F994" s="3">
        <v>104.74</v>
      </c>
      <c r="G994" s="2" t="s">
        <v>16</v>
      </c>
    </row>
    <row r="995" spans="1:7">
      <c r="A995" s="1" t="s">
        <v>1055</v>
      </c>
      <c r="B995" s="2" t="s">
        <v>760</v>
      </c>
      <c r="C995" s="1" t="s">
        <v>61</v>
      </c>
      <c r="D995" s="1" t="s">
        <v>92</v>
      </c>
      <c r="E995" s="3">
        <v>46.09</v>
      </c>
      <c r="F995" s="3">
        <v>46.09</v>
      </c>
      <c r="G995" s="2" t="s">
        <v>172</v>
      </c>
    </row>
    <row r="996" spans="1:7">
      <c r="A996" s="1" t="s">
        <v>1057</v>
      </c>
      <c r="B996" s="2" t="s">
        <v>101</v>
      </c>
      <c r="C996" s="1" t="s">
        <v>61</v>
      </c>
      <c r="D996" s="1" t="s">
        <v>92</v>
      </c>
      <c r="E996" s="3">
        <v>16.61</v>
      </c>
      <c r="F996" s="3">
        <v>16.61</v>
      </c>
      <c r="G996" s="2" t="s">
        <v>16</v>
      </c>
    </row>
    <row r="997" spans="1:7">
      <c r="A997" s="1" t="s">
        <v>1058</v>
      </c>
      <c r="B997" s="2" t="s">
        <v>100</v>
      </c>
      <c r="C997" s="1" t="s">
        <v>61</v>
      </c>
      <c r="D997" s="1" t="s">
        <v>92</v>
      </c>
      <c r="E997" s="3">
        <v>66.42</v>
      </c>
      <c r="F997" s="3">
        <v>66.42</v>
      </c>
      <c r="G997" s="2" t="s">
        <v>16</v>
      </c>
    </row>
    <row r="998" spans="1:7">
      <c r="A998" s="1" t="s">
        <v>1060</v>
      </c>
      <c r="B998" s="2" t="s">
        <v>918</v>
      </c>
      <c r="C998" s="1" t="s">
        <v>61</v>
      </c>
      <c r="D998" s="1" t="s">
        <v>92</v>
      </c>
      <c r="E998" s="3">
        <v>95.48</v>
      </c>
      <c r="F998" s="3">
        <v>95.48</v>
      </c>
      <c r="G998" s="2" t="s">
        <v>16</v>
      </c>
    </row>
    <row r="999" spans="1:7">
      <c r="A999" s="1" t="s">
        <v>1062</v>
      </c>
      <c r="B999" s="2" t="s">
        <v>1065</v>
      </c>
      <c r="C999" s="1" t="s">
        <v>61</v>
      </c>
      <c r="D999" s="1" t="s">
        <v>92</v>
      </c>
      <c r="E999" s="3">
        <v>39.92</v>
      </c>
      <c r="F999" s="3">
        <v>39.92</v>
      </c>
      <c r="G999" s="2" t="s">
        <v>16</v>
      </c>
    </row>
    <row r="1000" spans="1:7">
      <c r="A1000" s="1" t="s">
        <v>1066</v>
      </c>
      <c r="B1000" s="2" t="s">
        <v>1067</v>
      </c>
      <c r="C1000" s="1" t="s">
        <v>90</v>
      </c>
      <c r="D1000" s="1" t="s">
        <v>1068</v>
      </c>
      <c r="E1000" s="3">
        <v>91327.73</v>
      </c>
      <c r="F1000" s="3">
        <v>91327.73</v>
      </c>
      <c r="G1000" s="2" t="s">
        <v>16</v>
      </c>
    </row>
    <row r="1001" spans="1:7">
      <c r="A1001" s="1" t="s">
        <v>1069</v>
      </c>
      <c r="B1001" s="2" t="s">
        <v>1070</v>
      </c>
      <c r="C1001" s="1" t="s">
        <v>90</v>
      </c>
      <c r="D1001" s="1" t="s">
        <v>1071</v>
      </c>
      <c r="E1001" s="3">
        <v>28130.25</v>
      </c>
      <c r="F1001" s="3">
        <v>28130.25</v>
      </c>
      <c r="G1001" s="2" t="s">
        <v>172</v>
      </c>
    </row>
    <row r="1002" spans="1:7">
      <c r="A1002" s="1" t="s">
        <v>1072</v>
      </c>
      <c r="B1002" s="2" t="s">
        <v>1070</v>
      </c>
      <c r="C1002" s="1" t="s">
        <v>90</v>
      </c>
      <c r="D1002" s="1" t="s">
        <v>754</v>
      </c>
      <c r="E1002" s="3">
        <v>227226.88</v>
      </c>
      <c r="F1002" s="3">
        <v>227226.88</v>
      </c>
      <c r="G1002" s="2" t="s">
        <v>16</v>
      </c>
    </row>
    <row r="1003" spans="1:7">
      <c r="A1003" s="1" t="s">
        <v>1073</v>
      </c>
      <c r="B1003" s="2" t="s">
        <v>1070</v>
      </c>
      <c r="C1003" s="1" t="s">
        <v>90</v>
      </c>
      <c r="D1003" s="1" t="s">
        <v>1074</v>
      </c>
      <c r="E1003" s="3">
        <v>274134</v>
      </c>
      <c r="F1003" s="3">
        <v>274134</v>
      </c>
      <c r="G1003" s="2" t="s">
        <v>172</v>
      </c>
    </row>
    <row r="1004" spans="1:7">
      <c r="A1004" s="1" t="s">
        <v>1066</v>
      </c>
      <c r="B1004" s="2" t="s">
        <v>1075</v>
      </c>
      <c r="C1004" s="1" t="s">
        <v>90</v>
      </c>
      <c r="D1004" s="1" t="s">
        <v>91</v>
      </c>
      <c r="E1004" s="3">
        <v>17352.27</v>
      </c>
      <c r="F1004" s="3">
        <v>17352.27</v>
      </c>
      <c r="G1004" s="2" t="s">
        <v>16</v>
      </c>
    </row>
    <row r="1005" spans="1:7">
      <c r="A1005" s="1" t="s">
        <v>1069</v>
      </c>
      <c r="B1005" s="2" t="s">
        <v>1076</v>
      </c>
      <c r="C1005" s="1" t="s">
        <v>90</v>
      </c>
      <c r="D1005" s="1" t="s">
        <v>91</v>
      </c>
      <c r="E1005" s="3">
        <v>5344.75</v>
      </c>
      <c r="F1005" s="3">
        <v>5344.75</v>
      </c>
      <c r="G1005" s="2" t="s">
        <v>172</v>
      </c>
    </row>
    <row r="1006" spans="1:7">
      <c r="A1006" s="1" t="s">
        <v>1072</v>
      </c>
      <c r="B1006" s="2" t="s">
        <v>1076</v>
      </c>
      <c r="C1006" s="1" t="s">
        <v>90</v>
      </c>
      <c r="D1006" s="1" t="s">
        <v>91</v>
      </c>
      <c r="E1006" s="3">
        <v>43173.120000000003</v>
      </c>
      <c r="F1006" s="3">
        <v>43173.120000000003</v>
      </c>
      <c r="G1006" s="2" t="s">
        <v>16</v>
      </c>
    </row>
    <row r="1007" spans="1:7">
      <c r="A1007" s="1" t="s">
        <v>1077</v>
      </c>
      <c r="B1007" s="2" t="s">
        <v>1078</v>
      </c>
      <c r="C1007" s="1" t="s">
        <v>26</v>
      </c>
      <c r="D1007" s="1" t="s">
        <v>61</v>
      </c>
      <c r="E1007" s="3">
        <v>198.73</v>
      </c>
      <c r="F1007" s="3">
        <v>198.73</v>
      </c>
      <c r="G1007" s="2" t="s">
        <v>16</v>
      </c>
    </row>
    <row r="1008" spans="1:7">
      <c r="A1008" s="1" t="s">
        <v>1079</v>
      </c>
      <c r="B1008" s="2" t="s">
        <v>483</v>
      </c>
      <c r="C1008" s="1" t="s">
        <v>38</v>
      </c>
      <c r="D1008" s="1" t="s">
        <v>39</v>
      </c>
      <c r="E1008" s="3">
        <v>243.24</v>
      </c>
      <c r="F1008" s="3">
        <v>243.24</v>
      </c>
      <c r="G1008" s="2" t="s">
        <v>484</v>
      </c>
    </row>
    <row r="1009" spans="1:7">
      <c r="A1009" s="1" t="s">
        <v>1080</v>
      </c>
      <c r="B1009" s="2" t="s">
        <v>1081</v>
      </c>
      <c r="C1009" s="1" t="s">
        <v>38</v>
      </c>
      <c r="D1009" s="1" t="s">
        <v>43</v>
      </c>
      <c r="E1009" s="3">
        <v>3209.6</v>
      </c>
      <c r="F1009" s="3">
        <v>3209.6</v>
      </c>
      <c r="G1009" s="2" t="s">
        <v>1082</v>
      </c>
    </row>
    <row r="1010" spans="1:7">
      <c r="A1010" s="1" t="s">
        <v>1083</v>
      </c>
      <c r="B1010" s="2" t="s">
        <v>672</v>
      </c>
      <c r="C1010" s="1" t="s">
        <v>216</v>
      </c>
      <c r="D1010" s="1" t="s">
        <v>248</v>
      </c>
      <c r="E1010" s="3">
        <v>105.28</v>
      </c>
      <c r="F1010" s="3">
        <v>105.28</v>
      </c>
      <c r="G1010" s="2" t="s">
        <v>247</v>
      </c>
    </row>
    <row r="1011" spans="1:7">
      <c r="A1011" s="1" t="s">
        <v>1084</v>
      </c>
      <c r="B1011" s="2" t="s">
        <v>672</v>
      </c>
      <c r="C1011" s="1" t="s">
        <v>216</v>
      </c>
      <c r="D1011" s="1" t="s">
        <v>248</v>
      </c>
      <c r="E1011" s="3">
        <v>64.959999999999994</v>
      </c>
      <c r="F1011" s="3">
        <v>64.959999999999994</v>
      </c>
      <c r="G1011" s="2" t="s">
        <v>247</v>
      </c>
    </row>
    <row r="1012" spans="1:7">
      <c r="A1012" s="1" t="s">
        <v>1085</v>
      </c>
      <c r="B1012" s="2" t="s">
        <v>672</v>
      </c>
      <c r="C1012" s="1" t="s">
        <v>216</v>
      </c>
      <c r="D1012" s="1" t="s">
        <v>248</v>
      </c>
      <c r="E1012" s="3">
        <v>839.3</v>
      </c>
      <c r="F1012" s="3">
        <v>839.3</v>
      </c>
      <c r="G1012" s="2" t="s">
        <v>247</v>
      </c>
    </row>
    <row r="1013" spans="1:7">
      <c r="A1013" s="1" t="s">
        <v>1086</v>
      </c>
      <c r="B1013" s="2" t="s">
        <v>1087</v>
      </c>
      <c r="C1013" s="1" t="s">
        <v>1088</v>
      </c>
      <c r="D1013" s="1" t="s">
        <v>743</v>
      </c>
      <c r="E1013" s="3">
        <v>800</v>
      </c>
      <c r="F1013" s="3">
        <v>800</v>
      </c>
      <c r="G1013" s="2" t="s">
        <v>442</v>
      </c>
    </row>
    <row r="1014" spans="1:7">
      <c r="A1014" s="1" t="s">
        <v>1089</v>
      </c>
      <c r="B1014" s="2" t="s">
        <v>1090</v>
      </c>
      <c r="C1014" s="1" t="s">
        <v>1088</v>
      </c>
      <c r="D1014" s="1" t="s">
        <v>743</v>
      </c>
      <c r="E1014" s="3">
        <v>800</v>
      </c>
      <c r="F1014" s="3">
        <v>800</v>
      </c>
      <c r="G1014" s="2" t="s">
        <v>438</v>
      </c>
    </row>
    <row r="1015" spans="1:7">
      <c r="A1015" s="1" t="s">
        <v>1091</v>
      </c>
      <c r="B1015" s="2" t="s">
        <v>1092</v>
      </c>
      <c r="C1015" s="1" t="s">
        <v>1088</v>
      </c>
      <c r="D1015" s="1" t="s">
        <v>743</v>
      </c>
      <c r="E1015" s="3">
        <v>800</v>
      </c>
      <c r="F1015" s="3">
        <v>800</v>
      </c>
      <c r="G1015" s="2" t="s">
        <v>441</v>
      </c>
    </row>
    <row r="1016" spans="1:7">
      <c r="A1016" s="1" t="s">
        <v>1093</v>
      </c>
      <c r="B1016" s="2" t="s">
        <v>1094</v>
      </c>
      <c r="C1016" s="1" t="s">
        <v>1088</v>
      </c>
      <c r="D1016" s="1" t="s">
        <v>743</v>
      </c>
      <c r="E1016" s="3">
        <v>6000</v>
      </c>
      <c r="F1016" s="3">
        <v>6000</v>
      </c>
      <c r="G1016" s="2" t="s">
        <v>131</v>
      </c>
    </row>
    <row r="1017" spans="1:7">
      <c r="A1017" s="1" t="s">
        <v>1095</v>
      </c>
      <c r="B1017" s="2" t="s">
        <v>1094</v>
      </c>
      <c r="C1017" s="1" t="s">
        <v>1088</v>
      </c>
      <c r="D1017" s="1" t="s">
        <v>743</v>
      </c>
      <c r="E1017" s="3">
        <v>70</v>
      </c>
      <c r="F1017" s="3">
        <v>70</v>
      </c>
      <c r="G1017" s="2" t="s">
        <v>131</v>
      </c>
    </row>
    <row r="1018" spans="1:7">
      <c r="A1018" s="1" t="s">
        <v>1096</v>
      </c>
      <c r="B1018" s="2" t="s">
        <v>1094</v>
      </c>
      <c r="C1018" s="1" t="s">
        <v>1088</v>
      </c>
      <c r="D1018" s="1" t="s">
        <v>743</v>
      </c>
      <c r="E1018" s="3">
        <v>1320</v>
      </c>
      <c r="F1018" s="3">
        <v>1320</v>
      </c>
      <c r="G1018" s="2" t="s">
        <v>131</v>
      </c>
    </row>
    <row r="1019" spans="1:7">
      <c r="A1019" s="1" t="s">
        <v>1097</v>
      </c>
      <c r="B1019" s="2" t="s">
        <v>1090</v>
      </c>
      <c r="C1019" s="1" t="s">
        <v>1088</v>
      </c>
      <c r="D1019" s="1" t="s">
        <v>743</v>
      </c>
      <c r="E1019" s="3">
        <v>640</v>
      </c>
      <c r="F1019" s="3">
        <v>640</v>
      </c>
      <c r="G1019" s="2" t="s">
        <v>438</v>
      </c>
    </row>
    <row r="1020" spans="1:7">
      <c r="A1020" s="1" t="s">
        <v>1098</v>
      </c>
      <c r="B1020" s="2" t="s">
        <v>1090</v>
      </c>
      <c r="C1020" s="1" t="s">
        <v>1088</v>
      </c>
      <c r="D1020" s="1" t="s">
        <v>743</v>
      </c>
      <c r="E1020" s="3">
        <v>280</v>
      </c>
      <c r="F1020" s="3">
        <v>280</v>
      </c>
      <c r="G1020" s="2" t="s">
        <v>438</v>
      </c>
    </row>
    <row r="1021" spans="1:7">
      <c r="A1021" s="1" t="s">
        <v>1099</v>
      </c>
      <c r="B1021" s="2" t="s">
        <v>1087</v>
      </c>
      <c r="C1021" s="1" t="s">
        <v>1088</v>
      </c>
      <c r="D1021" s="1" t="s">
        <v>743</v>
      </c>
      <c r="E1021" s="3">
        <v>15240</v>
      </c>
      <c r="F1021" s="3">
        <v>15240</v>
      </c>
      <c r="G1021" s="2" t="s">
        <v>442</v>
      </c>
    </row>
    <row r="1022" spans="1:7">
      <c r="A1022" s="1" t="s">
        <v>1100</v>
      </c>
      <c r="B1022" s="2" t="s">
        <v>1087</v>
      </c>
      <c r="C1022" s="1" t="s">
        <v>1088</v>
      </c>
      <c r="D1022" s="1" t="s">
        <v>743</v>
      </c>
      <c r="E1022" s="3">
        <v>14240</v>
      </c>
      <c r="F1022" s="3">
        <v>14240</v>
      </c>
      <c r="G1022" s="2" t="s">
        <v>442</v>
      </c>
    </row>
    <row r="1023" spans="1:7">
      <c r="A1023" s="1" t="s">
        <v>1101</v>
      </c>
      <c r="B1023" s="2" t="s">
        <v>1102</v>
      </c>
      <c r="C1023" s="1" t="s">
        <v>1088</v>
      </c>
      <c r="D1023" s="1" t="s">
        <v>743</v>
      </c>
      <c r="E1023" s="3">
        <v>440</v>
      </c>
      <c r="F1023" s="3">
        <v>440</v>
      </c>
      <c r="G1023" s="2" t="s">
        <v>47</v>
      </c>
    </row>
    <row r="1024" spans="1:7">
      <c r="A1024" s="1" t="s">
        <v>1103</v>
      </c>
      <c r="B1024" s="2" t="s">
        <v>1102</v>
      </c>
      <c r="C1024" s="1" t="s">
        <v>1088</v>
      </c>
      <c r="D1024" s="1" t="s">
        <v>743</v>
      </c>
      <c r="E1024" s="3">
        <v>1280</v>
      </c>
      <c r="F1024" s="3">
        <v>1280</v>
      </c>
      <c r="G1024" s="2" t="s">
        <v>47</v>
      </c>
    </row>
    <row r="1025" spans="1:7">
      <c r="A1025" s="1" t="s">
        <v>1104</v>
      </c>
      <c r="B1025" s="2" t="s">
        <v>1105</v>
      </c>
      <c r="C1025" s="1" t="s">
        <v>1088</v>
      </c>
      <c r="D1025" s="1" t="s">
        <v>743</v>
      </c>
      <c r="E1025" s="3">
        <v>10520</v>
      </c>
      <c r="F1025" s="3">
        <v>10520</v>
      </c>
      <c r="G1025" s="2" t="s">
        <v>443</v>
      </c>
    </row>
    <row r="1026" spans="1:7">
      <c r="A1026" s="1" t="s">
        <v>1106</v>
      </c>
      <c r="B1026" s="2" t="s">
        <v>1105</v>
      </c>
      <c r="C1026" s="1" t="s">
        <v>1088</v>
      </c>
      <c r="D1026" s="1" t="s">
        <v>743</v>
      </c>
      <c r="E1026" s="3">
        <v>840</v>
      </c>
      <c r="F1026" s="3">
        <v>840</v>
      </c>
      <c r="G1026" s="2" t="s">
        <v>443</v>
      </c>
    </row>
    <row r="1027" spans="1:7">
      <c r="A1027" s="1" t="s">
        <v>1107</v>
      </c>
      <c r="B1027" s="2" t="s">
        <v>1108</v>
      </c>
      <c r="C1027" s="1" t="s">
        <v>1088</v>
      </c>
      <c r="D1027" s="1" t="s">
        <v>743</v>
      </c>
      <c r="E1027" s="3">
        <v>2960</v>
      </c>
      <c r="F1027" s="3">
        <v>2960</v>
      </c>
      <c r="G1027" s="2" t="s">
        <v>214</v>
      </c>
    </row>
    <row r="1028" spans="1:7">
      <c r="A1028" s="1" t="s">
        <v>1109</v>
      </c>
      <c r="B1028" s="2" t="s">
        <v>1108</v>
      </c>
      <c r="C1028" s="1" t="s">
        <v>1088</v>
      </c>
      <c r="D1028" s="1" t="s">
        <v>743</v>
      </c>
      <c r="E1028" s="3">
        <v>4920</v>
      </c>
      <c r="F1028" s="3">
        <v>4920</v>
      </c>
      <c r="G1028" s="2" t="s">
        <v>214</v>
      </c>
    </row>
    <row r="1029" spans="1:7">
      <c r="A1029" s="1" t="s">
        <v>1110</v>
      </c>
      <c r="B1029" s="2" t="s">
        <v>718</v>
      </c>
      <c r="C1029" s="1" t="s">
        <v>55</v>
      </c>
      <c r="D1029" s="1" t="s">
        <v>56</v>
      </c>
      <c r="E1029" s="3">
        <v>3836.07</v>
      </c>
      <c r="F1029" s="3">
        <v>3836.07</v>
      </c>
      <c r="G1029" s="2" t="s">
        <v>521</v>
      </c>
    </row>
    <row r="1030" spans="1:7">
      <c r="A1030" s="1" t="s">
        <v>1111</v>
      </c>
      <c r="B1030" s="2" t="s">
        <v>1112</v>
      </c>
      <c r="C1030" s="1" t="s">
        <v>55</v>
      </c>
      <c r="D1030" s="1" t="s">
        <v>56</v>
      </c>
      <c r="E1030" s="3">
        <v>513.47</v>
      </c>
      <c r="F1030" s="3">
        <v>513.47</v>
      </c>
      <c r="G1030" s="2" t="s">
        <v>1113</v>
      </c>
    </row>
    <row r="1031" spans="1:7">
      <c r="A1031" s="1" t="s">
        <v>1114</v>
      </c>
      <c r="B1031" s="2" t="s">
        <v>1115</v>
      </c>
      <c r="C1031" s="1" t="s">
        <v>55</v>
      </c>
      <c r="D1031" s="1" t="s">
        <v>56</v>
      </c>
      <c r="E1031" s="3">
        <v>24.09</v>
      </c>
      <c r="F1031" s="3">
        <v>24.09</v>
      </c>
      <c r="G1031" s="2" t="s">
        <v>1116</v>
      </c>
    </row>
    <row r="1032" spans="1:7">
      <c r="A1032" s="1" t="s">
        <v>1117</v>
      </c>
      <c r="B1032" s="2" t="s">
        <v>1118</v>
      </c>
      <c r="C1032" s="1" t="s">
        <v>55</v>
      </c>
      <c r="D1032" s="1" t="s">
        <v>56</v>
      </c>
      <c r="E1032" s="3">
        <v>407.63</v>
      </c>
      <c r="F1032" s="3">
        <v>407.63</v>
      </c>
      <c r="G1032" s="2" t="s">
        <v>1119</v>
      </c>
    </row>
    <row r="1033" spans="1:7">
      <c r="A1033" s="1" t="s">
        <v>1120</v>
      </c>
      <c r="B1033" s="2" t="s">
        <v>124</v>
      </c>
      <c r="C1033" s="1" t="s">
        <v>55</v>
      </c>
      <c r="D1033" s="1" t="s">
        <v>56</v>
      </c>
      <c r="E1033" s="3">
        <v>3235.14</v>
      </c>
      <c r="F1033" s="3">
        <v>3235.14</v>
      </c>
      <c r="G1033" s="2" t="s">
        <v>125</v>
      </c>
    </row>
    <row r="1034" spans="1:7">
      <c r="A1034" s="1" t="s">
        <v>1121</v>
      </c>
      <c r="B1034" s="2" t="s">
        <v>1112</v>
      </c>
      <c r="C1034" s="1" t="s">
        <v>55</v>
      </c>
      <c r="D1034" s="1" t="s">
        <v>56</v>
      </c>
      <c r="E1034" s="3">
        <v>56.47</v>
      </c>
      <c r="F1034" s="3">
        <v>56.47</v>
      </c>
      <c r="G1034" s="2" t="s">
        <v>1113</v>
      </c>
    </row>
    <row r="1035" spans="1:7">
      <c r="A1035" s="1" t="s">
        <v>1122</v>
      </c>
      <c r="B1035" s="2" t="s">
        <v>49</v>
      </c>
      <c r="C1035" s="1" t="s">
        <v>55</v>
      </c>
      <c r="D1035" s="1" t="s">
        <v>56</v>
      </c>
      <c r="E1035" s="3">
        <v>3804.48</v>
      </c>
      <c r="F1035" s="3">
        <v>3804.48</v>
      </c>
      <c r="G1035" s="2" t="s">
        <v>52</v>
      </c>
    </row>
    <row r="1036" spans="1:7">
      <c r="A1036" s="1" t="s">
        <v>1123</v>
      </c>
      <c r="B1036" s="2" t="s">
        <v>825</v>
      </c>
      <c r="C1036" s="1" t="s">
        <v>55</v>
      </c>
      <c r="D1036" s="1" t="s">
        <v>56</v>
      </c>
      <c r="E1036" s="3">
        <v>2694.26</v>
      </c>
      <c r="F1036" s="3">
        <v>2694.26</v>
      </c>
      <c r="G1036" s="2" t="s">
        <v>826</v>
      </c>
    </row>
    <row r="1037" spans="1:7">
      <c r="A1037" s="1" t="s">
        <v>1124</v>
      </c>
      <c r="B1037" s="2" t="s">
        <v>1112</v>
      </c>
      <c r="C1037" s="1" t="s">
        <v>55</v>
      </c>
      <c r="D1037" s="1" t="s">
        <v>56</v>
      </c>
      <c r="E1037" s="3">
        <v>21.07</v>
      </c>
      <c r="F1037" s="3">
        <v>21.07</v>
      </c>
      <c r="G1037" s="2" t="s">
        <v>1113</v>
      </c>
    </row>
    <row r="1038" spans="1:7">
      <c r="A1038" s="1" t="s">
        <v>1125</v>
      </c>
      <c r="B1038" s="2" t="s">
        <v>455</v>
      </c>
      <c r="C1038" s="1" t="s">
        <v>55</v>
      </c>
      <c r="D1038" s="1" t="s">
        <v>56</v>
      </c>
      <c r="E1038" s="3">
        <v>1166.76</v>
      </c>
      <c r="F1038" s="3">
        <v>1166.76</v>
      </c>
      <c r="G1038" s="2" t="s">
        <v>87</v>
      </c>
    </row>
    <row r="1039" spans="1:7">
      <c r="A1039" s="1" t="s">
        <v>1126</v>
      </c>
      <c r="B1039" s="2" t="s">
        <v>1127</v>
      </c>
      <c r="C1039" s="1" t="s">
        <v>55</v>
      </c>
      <c r="D1039" s="1" t="s">
        <v>56</v>
      </c>
      <c r="E1039" s="3">
        <v>4677.34</v>
      </c>
      <c r="F1039" s="3">
        <v>4677.34</v>
      </c>
      <c r="G1039" s="2" t="s">
        <v>1128</v>
      </c>
    </row>
    <row r="1040" spans="1:7">
      <c r="A1040" s="1" t="s">
        <v>1129</v>
      </c>
      <c r="B1040" s="2" t="s">
        <v>1130</v>
      </c>
      <c r="C1040" s="1" t="s">
        <v>55</v>
      </c>
      <c r="D1040" s="1" t="s">
        <v>56</v>
      </c>
      <c r="E1040" s="3">
        <v>1489.55</v>
      </c>
      <c r="F1040" s="3">
        <v>1489.55</v>
      </c>
      <c r="G1040" s="2" t="s">
        <v>1131</v>
      </c>
    </row>
    <row r="1041" spans="1:7">
      <c r="A1041" s="1" t="s">
        <v>1132</v>
      </c>
      <c r="B1041" s="2" t="s">
        <v>147</v>
      </c>
      <c r="C1041" s="1" t="s">
        <v>55</v>
      </c>
      <c r="D1041" s="1" t="s">
        <v>56</v>
      </c>
      <c r="E1041" s="3">
        <v>13874.04</v>
      </c>
      <c r="F1041" s="3">
        <v>13874.04</v>
      </c>
      <c r="G1041" s="2" t="s">
        <v>148</v>
      </c>
    </row>
    <row r="1042" spans="1:7">
      <c r="A1042" s="1" t="s">
        <v>1133</v>
      </c>
      <c r="B1042" s="2" t="s">
        <v>135</v>
      </c>
      <c r="C1042" s="1" t="s">
        <v>55</v>
      </c>
      <c r="D1042" s="1" t="s">
        <v>56</v>
      </c>
      <c r="E1042" s="3">
        <v>5366.09</v>
      </c>
      <c r="F1042" s="3">
        <v>5366.09</v>
      </c>
      <c r="G1042" s="2" t="s">
        <v>136</v>
      </c>
    </row>
    <row r="1043" spans="1:7">
      <c r="A1043" s="1" t="s">
        <v>1134</v>
      </c>
      <c r="B1043" s="2" t="s">
        <v>1112</v>
      </c>
      <c r="C1043" s="1" t="s">
        <v>55</v>
      </c>
      <c r="D1043" s="1" t="s">
        <v>56</v>
      </c>
      <c r="E1043" s="3">
        <v>860.68</v>
      </c>
      <c r="F1043" s="3">
        <v>860.68</v>
      </c>
      <c r="G1043" s="2" t="s">
        <v>1113</v>
      </c>
    </row>
    <row r="1044" spans="1:7">
      <c r="A1044" s="1" t="s">
        <v>1135</v>
      </c>
      <c r="B1044" s="2" t="s">
        <v>183</v>
      </c>
      <c r="C1044" s="1" t="s">
        <v>55</v>
      </c>
      <c r="D1044" s="1" t="s">
        <v>56</v>
      </c>
      <c r="E1044" s="3">
        <v>12445.03</v>
      </c>
      <c r="F1044" s="3">
        <v>12445.03</v>
      </c>
      <c r="G1044" s="2" t="s">
        <v>184</v>
      </c>
    </row>
    <row r="1045" spans="1:7">
      <c r="A1045" s="1" t="s">
        <v>1136</v>
      </c>
      <c r="B1045" s="2" t="s">
        <v>141</v>
      </c>
      <c r="C1045" s="1" t="s">
        <v>55</v>
      </c>
      <c r="D1045" s="1" t="s">
        <v>56</v>
      </c>
      <c r="E1045" s="3">
        <v>13325.31</v>
      </c>
      <c r="F1045" s="3">
        <v>13325.31</v>
      </c>
      <c r="G1045" s="2" t="s">
        <v>142</v>
      </c>
    </row>
    <row r="1046" spans="1:7">
      <c r="A1046" s="1" t="s">
        <v>1137</v>
      </c>
      <c r="B1046" s="2" t="s">
        <v>144</v>
      </c>
      <c r="C1046" s="1" t="s">
        <v>55</v>
      </c>
      <c r="D1046" s="1" t="s">
        <v>56</v>
      </c>
      <c r="E1046" s="3">
        <v>11767.53</v>
      </c>
      <c r="F1046" s="3">
        <v>11767.53</v>
      </c>
      <c r="G1046" s="2" t="s">
        <v>145</v>
      </c>
    </row>
    <row r="1047" spans="1:7">
      <c r="A1047" s="1" t="s">
        <v>1138</v>
      </c>
      <c r="B1047" s="2" t="s">
        <v>1112</v>
      </c>
      <c r="C1047" s="1" t="s">
        <v>55</v>
      </c>
      <c r="D1047" s="1" t="s">
        <v>56</v>
      </c>
      <c r="E1047" s="3">
        <v>45.32</v>
      </c>
      <c r="F1047" s="3">
        <v>45.32</v>
      </c>
      <c r="G1047" s="2" t="s">
        <v>1113</v>
      </c>
    </row>
    <row r="1048" spans="1:7">
      <c r="A1048" s="1" t="s">
        <v>1139</v>
      </c>
      <c r="B1048" s="2" t="s">
        <v>313</v>
      </c>
      <c r="C1048" s="1" t="s">
        <v>55</v>
      </c>
      <c r="D1048" s="1" t="s">
        <v>56</v>
      </c>
      <c r="E1048" s="3">
        <v>11966.62</v>
      </c>
      <c r="F1048" s="3">
        <v>11966.62</v>
      </c>
      <c r="G1048" s="2" t="s">
        <v>314</v>
      </c>
    </row>
    <row r="1049" spans="1:7">
      <c r="A1049" s="1" t="s">
        <v>1140</v>
      </c>
      <c r="B1049" s="2" t="s">
        <v>127</v>
      </c>
      <c r="C1049" s="1" t="s">
        <v>55</v>
      </c>
      <c r="D1049" s="1" t="s">
        <v>56</v>
      </c>
      <c r="E1049" s="3">
        <v>13477.78</v>
      </c>
      <c r="F1049" s="3">
        <v>13477.78</v>
      </c>
      <c r="G1049" s="2" t="s">
        <v>128</v>
      </c>
    </row>
    <row r="1050" spans="1:7">
      <c r="A1050" s="1" t="s">
        <v>1141</v>
      </c>
      <c r="B1050" s="2" t="s">
        <v>222</v>
      </c>
      <c r="C1050" s="1" t="s">
        <v>55</v>
      </c>
      <c r="D1050" s="1" t="s">
        <v>56</v>
      </c>
      <c r="E1050" s="3">
        <v>5821.22</v>
      </c>
      <c r="F1050" s="3">
        <v>5821.22</v>
      </c>
      <c r="G1050" s="2" t="s">
        <v>223</v>
      </c>
    </row>
    <row r="1051" spans="1:7">
      <c r="A1051" s="1" t="s">
        <v>1142</v>
      </c>
      <c r="B1051" s="2" t="s">
        <v>1112</v>
      </c>
      <c r="C1051" s="1" t="s">
        <v>55</v>
      </c>
      <c r="D1051" s="1" t="s">
        <v>56</v>
      </c>
      <c r="E1051" s="3">
        <v>3.42</v>
      </c>
      <c r="F1051" s="3">
        <v>3.42</v>
      </c>
      <c r="G1051" s="2" t="s">
        <v>1113</v>
      </c>
    </row>
    <row r="1052" spans="1:7">
      <c r="A1052" s="1" t="s">
        <v>1143</v>
      </c>
      <c r="B1052" s="2" t="s">
        <v>186</v>
      </c>
      <c r="C1052" s="1" t="s">
        <v>55</v>
      </c>
      <c r="D1052" s="1" t="s">
        <v>56</v>
      </c>
      <c r="E1052" s="3">
        <v>2302.41</v>
      </c>
      <c r="F1052" s="3">
        <v>2302.41</v>
      </c>
      <c r="G1052" s="2" t="s">
        <v>82</v>
      </c>
    </row>
    <row r="1053" spans="1:7">
      <c r="A1053" s="1" t="s">
        <v>1144</v>
      </c>
      <c r="B1053" s="2" t="s">
        <v>452</v>
      </c>
      <c r="C1053" s="1" t="s">
        <v>55</v>
      </c>
      <c r="D1053" s="1" t="s">
        <v>56</v>
      </c>
      <c r="E1053" s="3">
        <v>5569.98</v>
      </c>
      <c r="F1053" s="3">
        <v>5569.98</v>
      </c>
      <c r="G1053" s="2" t="s">
        <v>453</v>
      </c>
    </row>
    <row r="1054" spans="1:7">
      <c r="A1054" s="1" t="s">
        <v>1145</v>
      </c>
      <c r="B1054" s="2" t="s">
        <v>138</v>
      </c>
      <c r="C1054" s="1" t="s">
        <v>55</v>
      </c>
      <c r="D1054" s="1" t="s">
        <v>56</v>
      </c>
      <c r="E1054" s="3">
        <v>5512.07</v>
      </c>
      <c r="F1054" s="3">
        <v>5512.07</v>
      </c>
      <c r="G1054" s="2" t="s">
        <v>139</v>
      </c>
    </row>
    <row r="1055" spans="1:7">
      <c r="A1055" s="1" t="s">
        <v>1146</v>
      </c>
      <c r="B1055" s="2" t="s">
        <v>1112</v>
      </c>
      <c r="C1055" s="1" t="s">
        <v>55</v>
      </c>
      <c r="D1055" s="1" t="s">
        <v>56</v>
      </c>
      <c r="E1055" s="3">
        <v>20.34</v>
      </c>
      <c r="F1055" s="3">
        <v>20.34</v>
      </c>
      <c r="G1055" s="2" t="s">
        <v>1113</v>
      </c>
    </row>
    <row r="1056" spans="1:7">
      <c r="A1056" s="1" t="s">
        <v>1147</v>
      </c>
      <c r="B1056" s="2" t="s">
        <v>446</v>
      </c>
      <c r="C1056" s="1" t="s">
        <v>55</v>
      </c>
      <c r="D1056" s="1" t="s">
        <v>56</v>
      </c>
      <c r="E1056" s="3">
        <v>2385.52</v>
      </c>
      <c r="F1056" s="3">
        <v>2385.52</v>
      </c>
      <c r="G1056" s="2" t="s">
        <v>447</v>
      </c>
    </row>
    <row r="1057" spans="1:7">
      <c r="A1057" s="1" t="s">
        <v>1148</v>
      </c>
      <c r="B1057" s="2" t="s">
        <v>1112</v>
      </c>
      <c r="C1057" s="1" t="s">
        <v>55</v>
      </c>
      <c r="D1057" s="1" t="s">
        <v>56</v>
      </c>
      <c r="E1057" s="3">
        <v>28.12</v>
      </c>
      <c r="F1057" s="3">
        <v>28.12</v>
      </c>
      <c r="G1057" s="2" t="s">
        <v>1113</v>
      </c>
    </row>
    <row r="1058" spans="1:7">
      <c r="A1058" s="1" t="s">
        <v>1149</v>
      </c>
      <c r="B1058" s="2" t="s">
        <v>317</v>
      </c>
      <c r="C1058" s="1" t="s">
        <v>55</v>
      </c>
      <c r="D1058" s="1" t="s">
        <v>56</v>
      </c>
      <c r="E1058" s="3">
        <v>2801.25</v>
      </c>
      <c r="F1058" s="3">
        <v>2801.25</v>
      </c>
      <c r="G1058" s="2" t="s">
        <v>318</v>
      </c>
    </row>
    <row r="1059" spans="1:7">
      <c r="A1059" s="1" t="s">
        <v>1150</v>
      </c>
      <c r="B1059" s="2" t="s">
        <v>1112</v>
      </c>
      <c r="C1059" s="1" t="s">
        <v>55</v>
      </c>
      <c r="D1059" s="1" t="s">
        <v>56</v>
      </c>
      <c r="E1059" s="3">
        <v>12.77</v>
      </c>
      <c r="F1059" s="3">
        <v>12.77</v>
      </c>
      <c r="G1059" s="2" t="s">
        <v>1113</v>
      </c>
    </row>
    <row r="1060" spans="1:7">
      <c r="A1060" s="1" t="s">
        <v>1151</v>
      </c>
      <c r="B1060" s="2" t="s">
        <v>771</v>
      </c>
      <c r="C1060" s="1" t="s">
        <v>55</v>
      </c>
      <c r="D1060" s="1" t="s">
        <v>56</v>
      </c>
      <c r="E1060" s="3">
        <v>3288.93</v>
      </c>
      <c r="F1060" s="3">
        <v>3288.93</v>
      </c>
      <c r="G1060" s="2" t="s">
        <v>772</v>
      </c>
    </row>
    <row r="1061" spans="1:7">
      <c r="A1061" s="1" t="s">
        <v>1152</v>
      </c>
      <c r="B1061" s="2" t="s">
        <v>1112</v>
      </c>
      <c r="C1061" s="1" t="s">
        <v>55</v>
      </c>
      <c r="D1061" s="1" t="s">
        <v>56</v>
      </c>
      <c r="E1061" s="3">
        <v>29.86</v>
      </c>
      <c r="F1061" s="3">
        <v>29.86</v>
      </c>
      <c r="G1061" s="2" t="s">
        <v>1113</v>
      </c>
    </row>
    <row r="1062" spans="1:7">
      <c r="A1062" s="1" t="s">
        <v>1153</v>
      </c>
      <c r="B1062" s="2" t="s">
        <v>153</v>
      </c>
      <c r="C1062" s="1" t="s">
        <v>60</v>
      </c>
      <c r="D1062" s="1" t="s">
        <v>162</v>
      </c>
      <c r="E1062" s="3">
        <v>6806.72</v>
      </c>
      <c r="F1062" s="3">
        <v>6806.72</v>
      </c>
      <c r="G1062" s="2" t="s">
        <v>16</v>
      </c>
    </row>
    <row r="1063" spans="1:7">
      <c r="A1063" s="1" t="s">
        <v>1153</v>
      </c>
      <c r="B1063" s="2" t="s">
        <v>153</v>
      </c>
      <c r="C1063" s="1" t="s">
        <v>60</v>
      </c>
      <c r="D1063" s="1" t="s">
        <v>92</v>
      </c>
      <c r="E1063" s="3">
        <v>1293.28</v>
      </c>
      <c r="F1063" s="3">
        <v>1293.28</v>
      </c>
      <c r="G1063" s="2" t="s">
        <v>16</v>
      </c>
    </row>
    <row r="1064" spans="1:7">
      <c r="A1064" s="1" t="s">
        <v>1154</v>
      </c>
      <c r="B1064" s="2" t="s">
        <v>153</v>
      </c>
      <c r="C1064" s="1" t="s">
        <v>60</v>
      </c>
      <c r="D1064" s="1" t="s">
        <v>156</v>
      </c>
      <c r="E1064" s="3">
        <v>882.35</v>
      </c>
      <c r="F1064" s="3">
        <v>882.35</v>
      </c>
      <c r="G1064" s="2" t="s">
        <v>16</v>
      </c>
    </row>
    <row r="1065" spans="1:7">
      <c r="A1065" s="1" t="s">
        <v>1154</v>
      </c>
      <c r="B1065" s="2" t="s">
        <v>153</v>
      </c>
      <c r="C1065" s="1" t="s">
        <v>60</v>
      </c>
      <c r="D1065" s="1" t="s">
        <v>92</v>
      </c>
      <c r="E1065" s="3">
        <v>167.65</v>
      </c>
      <c r="F1065" s="3">
        <v>167.65</v>
      </c>
      <c r="G1065" s="2" t="s">
        <v>16</v>
      </c>
    </row>
    <row r="1066" spans="1:7">
      <c r="A1066" s="1" t="s">
        <v>1155</v>
      </c>
      <c r="B1066" s="2" t="s">
        <v>1156</v>
      </c>
      <c r="C1066" s="1" t="s">
        <v>207</v>
      </c>
      <c r="D1066" s="1" t="s">
        <v>70</v>
      </c>
      <c r="E1066" s="3">
        <v>1094.8</v>
      </c>
      <c r="F1066" s="3">
        <v>1094.8</v>
      </c>
      <c r="G1066" s="2" t="s">
        <v>172</v>
      </c>
    </row>
    <row r="1067" spans="1:7">
      <c r="A1067" s="1" t="s">
        <v>1157</v>
      </c>
      <c r="B1067" s="2" t="s">
        <v>1158</v>
      </c>
      <c r="C1067" s="1" t="s">
        <v>1159</v>
      </c>
      <c r="D1067" s="1" t="s">
        <v>70</v>
      </c>
      <c r="E1067" s="3">
        <v>12.58</v>
      </c>
      <c r="F1067" s="3">
        <v>12.58</v>
      </c>
      <c r="G1067" s="2" t="s">
        <v>172</v>
      </c>
    </row>
    <row r="1068" spans="1:7">
      <c r="A1068" s="1" t="s">
        <v>1155</v>
      </c>
      <c r="B1068" s="2" t="s">
        <v>1160</v>
      </c>
      <c r="C1068" s="1" t="s">
        <v>84</v>
      </c>
      <c r="D1068" s="1" t="s">
        <v>70</v>
      </c>
      <c r="E1068" s="3">
        <v>241.28</v>
      </c>
      <c r="F1068" s="3">
        <v>241.28</v>
      </c>
      <c r="G1068" s="2" t="s">
        <v>172</v>
      </c>
    </row>
    <row r="1069" spans="1:7">
      <c r="A1069" s="1" t="s">
        <v>1157</v>
      </c>
      <c r="B1069" s="2" t="s">
        <v>1161</v>
      </c>
      <c r="C1069" s="1" t="s">
        <v>84</v>
      </c>
      <c r="D1069" s="1" t="s">
        <v>70</v>
      </c>
      <c r="E1069" s="3">
        <v>2.39</v>
      </c>
      <c r="F1069" s="3">
        <v>2.39</v>
      </c>
      <c r="G1069" s="2" t="s">
        <v>172</v>
      </c>
    </row>
    <row r="1070" spans="1:7">
      <c r="A1070" s="1" t="s">
        <v>1155</v>
      </c>
      <c r="B1070" s="2" t="s">
        <v>1156</v>
      </c>
      <c r="C1070" s="1" t="s">
        <v>335</v>
      </c>
      <c r="D1070" s="1" t="s">
        <v>70</v>
      </c>
      <c r="E1070" s="3">
        <v>1586.18</v>
      </c>
      <c r="F1070" s="3">
        <v>1586.18</v>
      </c>
      <c r="G1070" s="2" t="s">
        <v>172</v>
      </c>
    </row>
    <row r="1071" spans="1:7">
      <c r="A1071" s="1" t="s">
        <v>1155</v>
      </c>
      <c r="B1071" s="2" t="s">
        <v>1156</v>
      </c>
      <c r="C1071" s="1" t="s">
        <v>384</v>
      </c>
      <c r="D1071" s="1" t="s">
        <v>70</v>
      </c>
      <c r="E1071" s="3">
        <v>25.3</v>
      </c>
      <c r="F1071" s="3">
        <v>25.3</v>
      </c>
      <c r="G1071" s="2" t="s">
        <v>172</v>
      </c>
    </row>
    <row r="1072" spans="1:7">
      <c r="A1072" s="1" t="s">
        <v>1162</v>
      </c>
      <c r="B1072" s="2" t="s">
        <v>1163</v>
      </c>
      <c r="C1072" s="1" t="s">
        <v>92</v>
      </c>
      <c r="D1072" s="1" t="s">
        <v>84</v>
      </c>
      <c r="E1072" s="3">
        <v>37345.599999999999</v>
      </c>
      <c r="F1072" s="3">
        <v>37345.599999999999</v>
      </c>
      <c r="G1072" s="2" t="s">
        <v>16</v>
      </c>
    </row>
    <row r="1073" spans="1:7">
      <c r="A1073" s="1" t="s">
        <v>1162</v>
      </c>
      <c r="B1073" s="2" t="s">
        <v>1164</v>
      </c>
      <c r="C1073" s="1" t="s">
        <v>1165</v>
      </c>
      <c r="D1073" s="1" t="s">
        <v>84</v>
      </c>
      <c r="E1073" s="3">
        <v>6</v>
      </c>
      <c r="F1073" s="3">
        <v>6</v>
      </c>
      <c r="G1073" s="2" t="s">
        <v>16</v>
      </c>
    </row>
    <row r="1074" spans="1:7">
      <c r="A1074" s="1" t="s">
        <v>1162</v>
      </c>
      <c r="B1074" s="2" t="s">
        <v>1163</v>
      </c>
      <c r="C1074" s="1" t="s">
        <v>92</v>
      </c>
      <c r="D1074" s="1" t="s">
        <v>84</v>
      </c>
      <c r="E1074" s="3">
        <v>-6</v>
      </c>
      <c r="F1074" s="3">
        <v>-6</v>
      </c>
      <c r="G1074" s="2" t="s">
        <v>16</v>
      </c>
    </row>
    <row r="1075" spans="1:7">
      <c r="A1075" s="1" t="s">
        <v>1162</v>
      </c>
      <c r="B1075" s="2" t="s">
        <v>1164</v>
      </c>
      <c r="C1075" s="1" t="s">
        <v>92</v>
      </c>
      <c r="D1075" s="1" t="s">
        <v>811</v>
      </c>
      <c r="E1075" s="3">
        <v>58105.18</v>
      </c>
      <c r="F1075" s="3">
        <v>58105.18</v>
      </c>
      <c r="G1075" s="2" t="s">
        <v>16</v>
      </c>
    </row>
    <row r="1076" spans="1:7">
      <c r="A1076" s="1" t="s">
        <v>1162</v>
      </c>
      <c r="B1076" s="2" t="s">
        <v>1166</v>
      </c>
      <c r="C1076" s="1" t="s">
        <v>1167</v>
      </c>
      <c r="D1076" s="1" t="s">
        <v>38</v>
      </c>
      <c r="E1076" s="3">
        <v>10178.959999999999</v>
      </c>
      <c r="F1076" s="3">
        <v>10178.959999999999</v>
      </c>
      <c r="G1076" s="2" t="s">
        <v>16</v>
      </c>
    </row>
    <row r="1077" spans="1:7">
      <c r="A1077" s="1" t="s">
        <v>1162</v>
      </c>
      <c r="B1077" s="2" t="s">
        <v>1166</v>
      </c>
      <c r="C1077" s="1" t="s">
        <v>1167</v>
      </c>
      <c r="D1077" s="1" t="s">
        <v>55</v>
      </c>
      <c r="E1077" s="3">
        <v>135016.04999999999</v>
      </c>
      <c r="F1077" s="3">
        <v>135016.04999999999</v>
      </c>
      <c r="G1077" s="2" t="s">
        <v>16</v>
      </c>
    </row>
    <row r="1078" spans="1:7">
      <c r="A1078" s="1" t="s">
        <v>1162</v>
      </c>
      <c r="B1078" s="2" t="s">
        <v>1166</v>
      </c>
      <c r="C1078" s="1" t="s">
        <v>1167</v>
      </c>
      <c r="D1078" s="1" t="s">
        <v>50</v>
      </c>
      <c r="E1078" s="3">
        <v>13371.92</v>
      </c>
      <c r="F1078" s="3">
        <v>13371.92</v>
      </c>
      <c r="G1078" s="2" t="s">
        <v>16</v>
      </c>
    </row>
    <row r="1079" spans="1:7">
      <c r="A1079" s="1" t="s">
        <v>1162</v>
      </c>
      <c r="B1079" s="2" t="s">
        <v>1166</v>
      </c>
      <c r="C1079" s="1" t="s">
        <v>1167</v>
      </c>
      <c r="D1079" s="1" t="s">
        <v>1168</v>
      </c>
      <c r="E1079" s="3">
        <v>0</v>
      </c>
      <c r="F1079" s="3">
        <v>0</v>
      </c>
      <c r="G1079" s="2" t="s">
        <v>16</v>
      </c>
    </row>
    <row r="1080" spans="1:7">
      <c r="A1080" s="1" t="s">
        <v>1162</v>
      </c>
      <c r="B1080" s="2" t="s">
        <v>1166</v>
      </c>
      <c r="C1080" s="1" t="s">
        <v>1167</v>
      </c>
      <c r="D1080" s="1" t="s">
        <v>212</v>
      </c>
      <c r="E1080" s="3">
        <v>1005.05</v>
      </c>
      <c r="F1080" s="3">
        <v>1005.05</v>
      </c>
      <c r="G1080" s="2" t="s">
        <v>16</v>
      </c>
    </row>
    <row r="1081" spans="1:7">
      <c r="A1081" s="1" t="s">
        <v>1162</v>
      </c>
      <c r="B1081" s="2" t="s">
        <v>1166</v>
      </c>
      <c r="C1081" s="1" t="s">
        <v>1167</v>
      </c>
      <c r="D1081" s="1" t="s">
        <v>202</v>
      </c>
      <c r="E1081" s="3">
        <v>4007.82</v>
      </c>
      <c r="F1081" s="3">
        <v>4007.82</v>
      </c>
      <c r="G1081" s="2" t="s">
        <v>16</v>
      </c>
    </row>
    <row r="1082" spans="1:7">
      <c r="A1082" s="1" t="s">
        <v>1162</v>
      </c>
      <c r="B1082" s="2" t="s">
        <v>1166</v>
      </c>
      <c r="C1082" s="1" t="s">
        <v>1167</v>
      </c>
      <c r="D1082" s="1" t="s">
        <v>335</v>
      </c>
      <c r="E1082" s="3">
        <v>2595.29</v>
      </c>
      <c r="F1082" s="3">
        <v>2595.29</v>
      </c>
      <c r="G1082" s="2" t="s">
        <v>16</v>
      </c>
    </row>
    <row r="1083" spans="1:7">
      <c r="A1083" s="1" t="s">
        <v>1162</v>
      </c>
      <c r="B1083" s="2" t="s">
        <v>1166</v>
      </c>
      <c r="C1083" s="1" t="s">
        <v>1167</v>
      </c>
      <c r="D1083" s="1" t="s">
        <v>1159</v>
      </c>
      <c r="E1083" s="3">
        <v>12.58</v>
      </c>
      <c r="F1083" s="3">
        <v>12.58</v>
      </c>
      <c r="G1083" s="2" t="s">
        <v>16</v>
      </c>
    </row>
    <row r="1084" spans="1:7">
      <c r="A1084" s="1" t="s">
        <v>1162</v>
      </c>
      <c r="B1084" s="2" t="s">
        <v>1166</v>
      </c>
      <c r="C1084" s="1" t="s">
        <v>1167</v>
      </c>
      <c r="D1084" s="1" t="s">
        <v>207</v>
      </c>
      <c r="E1084" s="3">
        <v>2542.27</v>
      </c>
      <c r="F1084" s="3">
        <v>2542.27</v>
      </c>
      <c r="G1084" s="2" t="s">
        <v>16</v>
      </c>
    </row>
    <row r="1085" spans="1:7">
      <c r="A1085" s="1" t="s">
        <v>1162</v>
      </c>
      <c r="B1085" s="2" t="s">
        <v>1166</v>
      </c>
      <c r="C1085" s="1" t="s">
        <v>1167</v>
      </c>
      <c r="D1085" s="1" t="s">
        <v>577</v>
      </c>
      <c r="E1085" s="3">
        <v>20771.45</v>
      </c>
      <c r="F1085" s="3">
        <v>20771.45</v>
      </c>
      <c r="G1085" s="2" t="s">
        <v>16</v>
      </c>
    </row>
    <row r="1086" spans="1:7">
      <c r="A1086" s="1" t="s">
        <v>1162</v>
      </c>
      <c r="B1086" s="2" t="s">
        <v>1166</v>
      </c>
      <c r="C1086" s="1" t="s">
        <v>1167</v>
      </c>
      <c r="D1086" s="1" t="s">
        <v>1169</v>
      </c>
      <c r="E1086" s="3">
        <v>20233.25</v>
      </c>
      <c r="F1086" s="3">
        <v>20233.25</v>
      </c>
      <c r="G1086" s="2" t="s">
        <v>16</v>
      </c>
    </row>
    <row r="1087" spans="1:7">
      <c r="A1087" s="1" t="s">
        <v>1162</v>
      </c>
      <c r="B1087" s="2" t="s">
        <v>1166</v>
      </c>
      <c r="C1087" s="1" t="s">
        <v>1167</v>
      </c>
      <c r="D1087" s="1" t="s">
        <v>1170</v>
      </c>
      <c r="E1087" s="3">
        <v>0</v>
      </c>
      <c r="F1087" s="3">
        <v>0</v>
      </c>
      <c r="G1087" s="2" t="s">
        <v>16</v>
      </c>
    </row>
    <row r="1088" spans="1:7">
      <c r="A1088" s="1" t="s">
        <v>1162</v>
      </c>
      <c r="B1088" s="2" t="s">
        <v>1166</v>
      </c>
      <c r="C1088" s="1" t="s">
        <v>1167</v>
      </c>
      <c r="D1088" s="1" t="s">
        <v>1041</v>
      </c>
      <c r="E1088" s="3">
        <v>17.2</v>
      </c>
      <c r="F1088" s="3">
        <v>17.2</v>
      </c>
      <c r="G1088" s="2" t="s">
        <v>16</v>
      </c>
    </row>
    <row r="1089" spans="1:7">
      <c r="A1089" s="1" t="s">
        <v>1162</v>
      </c>
      <c r="B1089" s="2" t="s">
        <v>1166</v>
      </c>
      <c r="C1089" s="1" t="s">
        <v>1167</v>
      </c>
      <c r="D1089" s="1" t="s">
        <v>1171</v>
      </c>
      <c r="E1089" s="3">
        <v>0</v>
      </c>
      <c r="F1089" s="3">
        <v>0</v>
      </c>
      <c r="G1089" s="2" t="s">
        <v>16</v>
      </c>
    </row>
    <row r="1090" spans="1:7">
      <c r="A1090" s="1" t="s">
        <v>1162</v>
      </c>
      <c r="B1090" s="2" t="s">
        <v>1166</v>
      </c>
      <c r="C1090" s="1" t="s">
        <v>1167</v>
      </c>
      <c r="D1090" s="1" t="s">
        <v>171</v>
      </c>
      <c r="E1090" s="3">
        <v>1312.34</v>
      </c>
      <c r="F1090" s="3">
        <v>1312.34</v>
      </c>
      <c r="G1090" s="2" t="s">
        <v>16</v>
      </c>
    </row>
    <row r="1091" spans="1:7">
      <c r="A1091" s="1" t="s">
        <v>1162</v>
      </c>
      <c r="B1091" s="2" t="s">
        <v>1166</v>
      </c>
      <c r="C1091" s="1" t="s">
        <v>1167</v>
      </c>
      <c r="D1091" s="1" t="s">
        <v>30</v>
      </c>
      <c r="E1091" s="3">
        <v>267.02</v>
      </c>
      <c r="F1091" s="3">
        <v>267.02</v>
      </c>
      <c r="G1091" s="2" t="s">
        <v>16</v>
      </c>
    </row>
    <row r="1092" spans="1:7">
      <c r="A1092" s="1" t="s">
        <v>1162</v>
      </c>
      <c r="B1092" s="2" t="s">
        <v>1166</v>
      </c>
      <c r="C1092" s="1" t="s">
        <v>1167</v>
      </c>
      <c r="D1092" s="1" t="s">
        <v>81</v>
      </c>
      <c r="E1092" s="3">
        <v>7344.59</v>
      </c>
      <c r="F1092" s="3">
        <v>7344.59</v>
      </c>
      <c r="G1092" s="2" t="s">
        <v>16</v>
      </c>
    </row>
    <row r="1093" spans="1:7">
      <c r="A1093" s="1" t="s">
        <v>1162</v>
      </c>
      <c r="B1093" s="2" t="s">
        <v>1166</v>
      </c>
      <c r="C1093" s="1" t="s">
        <v>1167</v>
      </c>
      <c r="D1093" s="1" t="s">
        <v>107</v>
      </c>
      <c r="E1093" s="3">
        <v>831.46</v>
      </c>
      <c r="F1093" s="3">
        <v>831.46</v>
      </c>
      <c r="G1093" s="2" t="s">
        <v>16</v>
      </c>
    </row>
    <row r="1094" spans="1:7">
      <c r="A1094" s="1" t="s">
        <v>1162</v>
      </c>
      <c r="B1094" s="2" t="s">
        <v>1166</v>
      </c>
      <c r="C1094" s="1" t="s">
        <v>1167</v>
      </c>
      <c r="D1094" s="1" t="s">
        <v>1172</v>
      </c>
      <c r="E1094" s="3">
        <v>482710</v>
      </c>
      <c r="F1094" s="3">
        <v>482710</v>
      </c>
      <c r="G1094" s="2" t="s">
        <v>16</v>
      </c>
    </row>
    <row r="1095" spans="1:7">
      <c r="A1095" s="1" t="s">
        <v>1162</v>
      </c>
      <c r="B1095" s="2" t="s">
        <v>1166</v>
      </c>
      <c r="C1095" s="1" t="s">
        <v>1167</v>
      </c>
      <c r="D1095" s="1" t="s">
        <v>1088</v>
      </c>
      <c r="E1095" s="3">
        <v>61150</v>
      </c>
      <c r="F1095" s="3">
        <v>61150</v>
      </c>
      <c r="G1095" s="2" t="s">
        <v>16</v>
      </c>
    </row>
    <row r="1096" spans="1:7">
      <c r="A1096" s="1" t="s">
        <v>1162</v>
      </c>
      <c r="B1096" s="2" t="s">
        <v>1166</v>
      </c>
      <c r="C1096" s="1" t="s">
        <v>1167</v>
      </c>
      <c r="D1096" s="1" t="s">
        <v>1173</v>
      </c>
      <c r="E1096" s="3">
        <v>0</v>
      </c>
      <c r="F1096" s="3">
        <v>0</v>
      </c>
      <c r="G1096" s="2" t="s">
        <v>16</v>
      </c>
    </row>
    <row r="1097" spans="1:7">
      <c r="A1097" s="1" t="s">
        <v>1162</v>
      </c>
      <c r="B1097" s="2" t="s">
        <v>1166</v>
      </c>
      <c r="C1097" s="1" t="s">
        <v>1167</v>
      </c>
      <c r="D1097" s="1" t="s">
        <v>1174</v>
      </c>
      <c r="E1097" s="3">
        <v>3756</v>
      </c>
      <c r="F1097" s="3">
        <v>3756</v>
      </c>
      <c r="G1097" s="2" t="s">
        <v>16</v>
      </c>
    </row>
    <row r="1098" spans="1:7">
      <c r="A1098" s="1" t="s">
        <v>1162</v>
      </c>
      <c r="B1098" s="2" t="s">
        <v>1166</v>
      </c>
      <c r="C1098" s="1" t="s">
        <v>1167</v>
      </c>
      <c r="D1098" s="1" t="s">
        <v>547</v>
      </c>
      <c r="E1098" s="3">
        <v>18.66</v>
      </c>
      <c r="F1098" s="3">
        <v>18.66</v>
      </c>
      <c r="G1098" s="2" t="s">
        <v>16</v>
      </c>
    </row>
    <row r="1099" spans="1:7">
      <c r="A1099" s="1" t="s">
        <v>1162</v>
      </c>
      <c r="B1099" s="2" t="s">
        <v>1166</v>
      </c>
      <c r="C1099" s="1" t="s">
        <v>1167</v>
      </c>
      <c r="D1099" s="1" t="s">
        <v>1175</v>
      </c>
      <c r="E1099" s="3">
        <v>10945</v>
      </c>
      <c r="F1099" s="3">
        <v>10945</v>
      </c>
      <c r="G1099" s="2" t="s">
        <v>16</v>
      </c>
    </row>
    <row r="1100" spans="1:7">
      <c r="A1100" s="1" t="s">
        <v>1162</v>
      </c>
      <c r="B1100" s="2" t="s">
        <v>1166</v>
      </c>
      <c r="C1100" s="1" t="s">
        <v>1167</v>
      </c>
      <c r="D1100" s="1" t="s">
        <v>1176</v>
      </c>
      <c r="E1100" s="3">
        <v>148</v>
      </c>
      <c r="F1100" s="3">
        <v>148</v>
      </c>
      <c r="G1100" s="2" t="s">
        <v>16</v>
      </c>
    </row>
    <row r="1101" spans="1:7">
      <c r="A1101" s="1" t="s">
        <v>1162</v>
      </c>
      <c r="B1101" s="2" t="s">
        <v>1166</v>
      </c>
      <c r="C1101" s="1" t="s">
        <v>1167</v>
      </c>
      <c r="D1101" s="1" t="s">
        <v>406</v>
      </c>
      <c r="E1101" s="3">
        <v>1937.71</v>
      </c>
      <c r="F1101" s="3">
        <v>1937.71</v>
      </c>
      <c r="G1101" s="2" t="s">
        <v>16</v>
      </c>
    </row>
    <row r="1102" spans="1:7">
      <c r="A1102" s="1" t="s">
        <v>1162</v>
      </c>
      <c r="B1102" s="2" t="s">
        <v>1166</v>
      </c>
      <c r="C1102" s="1" t="s">
        <v>1167</v>
      </c>
      <c r="D1102" s="1" t="s">
        <v>384</v>
      </c>
      <c r="E1102" s="3">
        <v>26.65</v>
      </c>
      <c r="F1102" s="3">
        <v>26.65</v>
      </c>
      <c r="G1102" s="2" t="s">
        <v>16</v>
      </c>
    </row>
    <row r="1103" spans="1:7">
      <c r="A1103" s="1" t="s">
        <v>1162</v>
      </c>
      <c r="B1103" s="2" t="s">
        <v>1166</v>
      </c>
      <c r="C1103" s="1" t="s">
        <v>1167</v>
      </c>
      <c r="D1103" s="1" t="s">
        <v>408</v>
      </c>
      <c r="E1103" s="3">
        <v>840.34</v>
      </c>
      <c r="F1103" s="3">
        <v>840.34</v>
      </c>
      <c r="G1103" s="2" t="s">
        <v>16</v>
      </c>
    </row>
    <row r="1104" spans="1:7">
      <c r="A1104" s="1" t="s">
        <v>1162</v>
      </c>
      <c r="B1104" s="2" t="s">
        <v>1166</v>
      </c>
      <c r="C1104" s="1" t="s">
        <v>1167</v>
      </c>
      <c r="D1104" s="1" t="s">
        <v>1177</v>
      </c>
      <c r="E1104" s="3">
        <v>2468.94</v>
      </c>
      <c r="F1104" s="3">
        <v>2468.94</v>
      </c>
      <c r="G1104" s="2" t="s">
        <v>16</v>
      </c>
    </row>
    <row r="1105" spans="1:7">
      <c r="A1105" s="1" t="s">
        <v>1162</v>
      </c>
      <c r="B1105" s="2" t="s">
        <v>1166</v>
      </c>
      <c r="C1105" s="1" t="s">
        <v>1167</v>
      </c>
      <c r="D1105" s="1" t="s">
        <v>1178</v>
      </c>
      <c r="E1105" s="3">
        <v>2528.5100000000002</v>
      </c>
      <c r="F1105" s="3">
        <v>2528.5100000000002</v>
      </c>
      <c r="G1105" s="2" t="s">
        <v>16</v>
      </c>
    </row>
    <row r="1106" spans="1:7">
      <c r="A1106" s="1" t="s">
        <v>1162</v>
      </c>
      <c r="B1106" s="2" t="s">
        <v>1179</v>
      </c>
      <c r="C1106" s="1" t="s">
        <v>162</v>
      </c>
      <c r="D1106" s="1" t="s">
        <v>1167</v>
      </c>
      <c r="E1106" s="3">
        <v>131291.6</v>
      </c>
      <c r="F1106" s="3">
        <v>131291.6</v>
      </c>
      <c r="G1106" s="2" t="s">
        <v>16</v>
      </c>
    </row>
    <row r="1107" spans="1:7">
      <c r="A1107" s="1" t="s">
        <v>1162</v>
      </c>
      <c r="B1107" s="2" t="s">
        <v>1179</v>
      </c>
      <c r="C1107" s="1" t="s">
        <v>95</v>
      </c>
      <c r="D1107" s="1" t="s">
        <v>1167</v>
      </c>
      <c r="E1107" s="3">
        <v>23643.78</v>
      </c>
      <c r="F1107" s="3">
        <v>23643.78</v>
      </c>
      <c r="G1107" s="2" t="s">
        <v>16</v>
      </c>
    </row>
    <row r="1108" spans="1:7">
      <c r="A1108" s="1" t="s">
        <v>1162</v>
      </c>
      <c r="B1108" s="2" t="s">
        <v>1179</v>
      </c>
      <c r="C1108" s="1" t="s">
        <v>156</v>
      </c>
      <c r="D1108" s="1" t="s">
        <v>1167</v>
      </c>
      <c r="E1108" s="3">
        <v>19222.72</v>
      </c>
      <c r="F1108" s="3">
        <v>19222.72</v>
      </c>
      <c r="G1108" s="2" t="s">
        <v>16</v>
      </c>
    </row>
    <row r="1109" spans="1:7">
      <c r="A1109" s="1" t="s">
        <v>1162</v>
      </c>
      <c r="B1109" s="2" t="s">
        <v>1179</v>
      </c>
      <c r="C1109" s="1" t="s">
        <v>281</v>
      </c>
      <c r="D1109" s="1" t="s">
        <v>1167</v>
      </c>
      <c r="E1109" s="3">
        <v>2313.5</v>
      </c>
      <c r="F1109" s="3">
        <v>2313.5</v>
      </c>
      <c r="G1109" s="2" t="s">
        <v>16</v>
      </c>
    </row>
    <row r="1110" spans="1:7">
      <c r="A1110" s="1" t="s">
        <v>1162</v>
      </c>
      <c r="B1110" s="2" t="s">
        <v>1179</v>
      </c>
      <c r="C1110" s="1" t="s">
        <v>803</v>
      </c>
      <c r="D1110" s="1" t="s">
        <v>1167</v>
      </c>
      <c r="E1110" s="3">
        <v>2542.27</v>
      </c>
      <c r="F1110" s="3">
        <v>2542.27</v>
      </c>
      <c r="G1110" s="2" t="s">
        <v>16</v>
      </c>
    </row>
    <row r="1111" spans="1:7">
      <c r="A1111" s="1" t="s">
        <v>1162</v>
      </c>
      <c r="B1111" s="2" t="s">
        <v>1179</v>
      </c>
      <c r="C1111" s="1" t="s">
        <v>617</v>
      </c>
      <c r="D1111" s="1" t="s">
        <v>1167</v>
      </c>
      <c r="E1111" s="3">
        <v>1967.86</v>
      </c>
      <c r="F1111" s="3">
        <v>1967.86</v>
      </c>
      <c r="G1111" s="2" t="s">
        <v>16</v>
      </c>
    </row>
    <row r="1112" spans="1:7">
      <c r="A1112" s="1" t="s">
        <v>1162</v>
      </c>
      <c r="B1112" s="2" t="s">
        <v>1179</v>
      </c>
      <c r="C1112" s="1" t="s">
        <v>584</v>
      </c>
      <c r="D1112" s="1" t="s">
        <v>1167</v>
      </c>
      <c r="E1112" s="3">
        <v>688.23</v>
      </c>
      <c r="F1112" s="3">
        <v>688.23</v>
      </c>
      <c r="G1112" s="2" t="s">
        <v>16</v>
      </c>
    </row>
    <row r="1113" spans="1:7">
      <c r="A1113" s="1" t="s">
        <v>1162</v>
      </c>
      <c r="B1113" s="2" t="s">
        <v>1179</v>
      </c>
      <c r="C1113" s="1" t="s">
        <v>1180</v>
      </c>
      <c r="D1113" s="1" t="s">
        <v>1167</v>
      </c>
      <c r="E1113" s="3">
        <v>0</v>
      </c>
      <c r="F1113" s="3">
        <v>0</v>
      </c>
      <c r="G1113" s="2" t="s">
        <v>16</v>
      </c>
    </row>
    <row r="1114" spans="1:7">
      <c r="A1114" s="1" t="s">
        <v>1162</v>
      </c>
      <c r="B1114" s="2" t="s">
        <v>1179</v>
      </c>
      <c r="C1114" s="1" t="s">
        <v>1068</v>
      </c>
      <c r="D1114" s="1" t="s">
        <v>1167</v>
      </c>
      <c r="E1114" s="3">
        <v>91327.73</v>
      </c>
      <c r="F1114" s="3">
        <v>91327.73</v>
      </c>
      <c r="G1114" s="2" t="s">
        <v>16</v>
      </c>
    </row>
    <row r="1115" spans="1:7">
      <c r="A1115" s="1" t="s">
        <v>1162</v>
      </c>
      <c r="B1115" s="2" t="s">
        <v>1179</v>
      </c>
      <c r="C1115" s="1" t="s">
        <v>754</v>
      </c>
      <c r="D1115" s="1" t="s">
        <v>1167</v>
      </c>
      <c r="E1115" s="3">
        <v>221478.98</v>
      </c>
      <c r="F1115" s="3">
        <v>221478.98</v>
      </c>
      <c r="G1115" s="2" t="s">
        <v>16</v>
      </c>
    </row>
    <row r="1116" spans="1:7">
      <c r="A1116" s="1" t="s">
        <v>1162</v>
      </c>
      <c r="B1116" s="2" t="s">
        <v>1179</v>
      </c>
      <c r="C1116" s="1" t="s">
        <v>1071</v>
      </c>
      <c r="D1116" s="1" t="s">
        <v>1167</v>
      </c>
      <c r="E1116" s="3">
        <v>28130.25</v>
      </c>
      <c r="F1116" s="3">
        <v>28130.25</v>
      </c>
      <c r="G1116" s="2" t="s">
        <v>16</v>
      </c>
    </row>
    <row r="1117" spans="1:7">
      <c r="A1117" s="1" t="s">
        <v>1162</v>
      </c>
      <c r="B1117" s="2" t="s">
        <v>1179</v>
      </c>
      <c r="C1117" s="1" t="s">
        <v>1074</v>
      </c>
      <c r="D1117" s="1" t="s">
        <v>1167</v>
      </c>
      <c r="E1117" s="3">
        <v>274134</v>
      </c>
      <c r="F1117" s="3">
        <v>274134</v>
      </c>
      <c r="G1117" s="2" t="s">
        <v>16</v>
      </c>
    </row>
    <row r="1118" spans="1:7">
      <c r="A1118" s="1" t="s">
        <v>1162</v>
      </c>
      <c r="B1118" s="2" t="s">
        <v>1179</v>
      </c>
      <c r="C1118" s="1" t="s">
        <v>1181</v>
      </c>
      <c r="D1118" s="1" t="s">
        <v>1167</v>
      </c>
      <c r="E1118" s="3">
        <v>0</v>
      </c>
      <c r="F1118" s="3">
        <v>0</v>
      </c>
      <c r="G1118" s="2" t="s">
        <v>16</v>
      </c>
    </row>
    <row r="1119" spans="1:7">
      <c r="A1119" s="1" t="s">
        <v>1162</v>
      </c>
      <c r="B1119" s="2" t="s">
        <v>1179</v>
      </c>
      <c r="C1119" s="1" t="s">
        <v>1182</v>
      </c>
      <c r="D1119" s="1" t="s">
        <v>1167</v>
      </c>
      <c r="E1119" s="3">
        <v>24718.03</v>
      </c>
      <c r="F1119" s="3">
        <v>24718.03</v>
      </c>
      <c r="G1119" s="2" t="s">
        <v>16</v>
      </c>
    </row>
    <row r="1120" spans="1:7">
      <c r="A1120" s="1" t="s">
        <v>1162</v>
      </c>
      <c r="B1120" s="2" t="s">
        <v>1179</v>
      </c>
      <c r="C1120" s="1" t="s">
        <v>1183</v>
      </c>
      <c r="D1120" s="1" t="s">
        <v>1167</v>
      </c>
      <c r="E1120" s="3">
        <v>0</v>
      </c>
      <c r="F1120" s="3">
        <v>0</v>
      </c>
      <c r="G1120" s="2" t="s">
        <v>16</v>
      </c>
    </row>
    <row r="1121" spans="1:7">
      <c r="A1121" s="1" t="s">
        <v>1162</v>
      </c>
      <c r="B1121" s="2" t="s">
        <v>1179</v>
      </c>
      <c r="C1121" s="1" t="s">
        <v>530</v>
      </c>
      <c r="D1121" s="1" t="s">
        <v>1167</v>
      </c>
      <c r="E1121" s="3">
        <v>3800</v>
      </c>
      <c r="F1121" s="3">
        <v>3800</v>
      </c>
      <c r="G1121" s="2" t="s">
        <v>16</v>
      </c>
    </row>
    <row r="1122" spans="1:7">
      <c r="A1122" s="1" t="s">
        <v>1162</v>
      </c>
      <c r="B1122" s="2" t="s">
        <v>1179</v>
      </c>
      <c r="C1122" s="1" t="s">
        <v>1184</v>
      </c>
      <c r="D1122" s="1" t="s">
        <v>1167</v>
      </c>
      <c r="E1122" s="3">
        <v>591</v>
      </c>
      <c r="F1122" s="3">
        <v>591</v>
      </c>
      <c r="G1122" s="2" t="s">
        <v>16</v>
      </c>
    </row>
    <row r="1123" spans="1:7">
      <c r="A1123" s="1" t="s">
        <v>1162</v>
      </c>
      <c r="B1123" s="2" t="s">
        <v>1179</v>
      </c>
      <c r="C1123" s="1" t="s">
        <v>15</v>
      </c>
      <c r="D1123" s="1" t="s">
        <v>1167</v>
      </c>
      <c r="E1123" s="3">
        <v>0.63</v>
      </c>
      <c r="F1123" s="3">
        <v>0.63</v>
      </c>
      <c r="G1123" s="2" t="s">
        <v>16</v>
      </c>
    </row>
    <row r="1124" spans="1:7">
      <c r="A1124" s="1" t="s">
        <v>1185</v>
      </c>
      <c r="B1124" s="2" t="s">
        <v>1186</v>
      </c>
      <c r="C1124" s="1" t="s">
        <v>1178</v>
      </c>
      <c r="D1124" s="1" t="s">
        <v>1187</v>
      </c>
      <c r="E1124" s="3">
        <v>63.31</v>
      </c>
      <c r="F1124" s="3">
        <v>63.31</v>
      </c>
      <c r="G1124" s="2" t="s">
        <v>172</v>
      </c>
    </row>
    <row r="1125" spans="1:7">
      <c r="A1125" s="1" t="s">
        <v>1188</v>
      </c>
      <c r="B1125" s="2" t="s">
        <v>1189</v>
      </c>
      <c r="C1125" s="1" t="s">
        <v>1178</v>
      </c>
      <c r="D1125" s="1" t="s">
        <v>1190</v>
      </c>
      <c r="E1125" s="3">
        <v>232.66</v>
      </c>
      <c r="F1125" s="3">
        <v>232.66</v>
      </c>
      <c r="G1125" s="2" t="s">
        <v>131</v>
      </c>
    </row>
    <row r="1126" spans="1:7">
      <c r="A1126" s="1" t="s">
        <v>1191</v>
      </c>
      <c r="B1126" s="2" t="s">
        <v>1192</v>
      </c>
      <c r="C1126" s="1" t="s">
        <v>1178</v>
      </c>
      <c r="D1126" s="1" t="s">
        <v>1190</v>
      </c>
      <c r="E1126" s="3">
        <v>1554.58</v>
      </c>
      <c r="F1126" s="3">
        <v>1554.58</v>
      </c>
      <c r="G1126" s="2" t="s">
        <v>131</v>
      </c>
    </row>
    <row r="1127" spans="1:7">
      <c r="A1127" s="1" t="s">
        <v>1193</v>
      </c>
      <c r="B1127" s="2" t="s">
        <v>1194</v>
      </c>
      <c r="C1127" s="1" t="s">
        <v>1178</v>
      </c>
      <c r="D1127" s="1" t="s">
        <v>1190</v>
      </c>
      <c r="E1127" s="3">
        <v>677.96</v>
      </c>
      <c r="F1127" s="3">
        <v>677.96</v>
      </c>
      <c r="G1127" s="2" t="s">
        <v>131</v>
      </c>
    </row>
    <row r="1128" spans="1:7">
      <c r="A1128" s="1" t="s">
        <v>1195</v>
      </c>
      <c r="B1128" s="2" t="s">
        <v>1196</v>
      </c>
      <c r="C1128" s="1" t="s">
        <v>1177</v>
      </c>
      <c r="D1128" s="1" t="s">
        <v>1197</v>
      </c>
      <c r="E1128" s="3">
        <v>26.45</v>
      </c>
      <c r="F1128" s="3">
        <v>26.45</v>
      </c>
      <c r="G1128" s="2" t="s">
        <v>40</v>
      </c>
    </row>
    <row r="1129" spans="1:7">
      <c r="A1129" s="1" t="s">
        <v>1198</v>
      </c>
      <c r="B1129" s="2" t="s">
        <v>1199</v>
      </c>
      <c r="C1129" s="1" t="s">
        <v>1177</v>
      </c>
      <c r="D1129" s="1" t="s">
        <v>1200</v>
      </c>
      <c r="E1129" s="3">
        <v>275.8</v>
      </c>
      <c r="F1129" s="3">
        <v>275.8</v>
      </c>
      <c r="G1129" s="2" t="s">
        <v>1201</v>
      </c>
    </row>
    <row r="1130" spans="1:7">
      <c r="A1130" s="1" t="s">
        <v>1202</v>
      </c>
      <c r="B1130" s="2" t="s">
        <v>1203</v>
      </c>
      <c r="C1130" s="1" t="s">
        <v>1177</v>
      </c>
      <c r="D1130" s="1" t="s">
        <v>1200</v>
      </c>
      <c r="E1130" s="3">
        <v>1114.1300000000001</v>
      </c>
      <c r="F1130" s="3">
        <v>1114.1300000000001</v>
      </c>
      <c r="G1130" s="2" t="s">
        <v>1119</v>
      </c>
    </row>
    <row r="1131" spans="1:7">
      <c r="A1131" s="1" t="s">
        <v>1204</v>
      </c>
      <c r="B1131" s="2" t="s">
        <v>1205</v>
      </c>
      <c r="C1131" s="1" t="s">
        <v>1177</v>
      </c>
      <c r="D1131" s="1" t="s">
        <v>1206</v>
      </c>
      <c r="E1131" s="3">
        <v>75.11</v>
      </c>
      <c r="F1131" s="3">
        <v>75.11</v>
      </c>
      <c r="G1131" s="2" t="s">
        <v>172</v>
      </c>
    </row>
    <row r="1132" spans="1:7">
      <c r="A1132" s="1" t="s">
        <v>1207</v>
      </c>
      <c r="B1132" s="2" t="s">
        <v>1208</v>
      </c>
      <c r="C1132" s="1" t="s">
        <v>1177</v>
      </c>
      <c r="D1132" s="1" t="s">
        <v>1206</v>
      </c>
      <c r="E1132" s="3">
        <v>435.2</v>
      </c>
      <c r="F1132" s="3">
        <v>435.2</v>
      </c>
      <c r="G1132" s="2" t="s">
        <v>40</v>
      </c>
    </row>
    <row r="1133" spans="1:7">
      <c r="A1133" s="1" t="s">
        <v>1209</v>
      </c>
      <c r="B1133" s="2" t="s">
        <v>1210</v>
      </c>
      <c r="C1133" s="1" t="s">
        <v>1177</v>
      </c>
      <c r="D1133" s="1" t="s">
        <v>1206</v>
      </c>
      <c r="E1133" s="3">
        <v>435.2</v>
      </c>
      <c r="F1133" s="3">
        <v>435.2</v>
      </c>
      <c r="G1133" s="2" t="s">
        <v>40</v>
      </c>
    </row>
    <row r="1134" spans="1:7">
      <c r="A1134" s="1" t="s">
        <v>1211</v>
      </c>
      <c r="B1134" s="2" t="s">
        <v>1212</v>
      </c>
      <c r="C1134" s="1" t="s">
        <v>1177</v>
      </c>
      <c r="D1134" s="1" t="s">
        <v>1206</v>
      </c>
      <c r="E1134" s="3">
        <v>107.05</v>
      </c>
      <c r="F1134" s="3">
        <v>107.05</v>
      </c>
      <c r="G1134" s="2" t="s">
        <v>214</v>
      </c>
    </row>
    <row r="1135" spans="1:7">
      <c r="A1135" s="1" t="s">
        <v>1213</v>
      </c>
      <c r="B1135" s="2" t="s">
        <v>1214</v>
      </c>
      <c r="C1135" s="1" t="s">
        <v>500</v>
      </c>
      <c r="D1135" s="1" t="s">
        <v>1184</v>
      </c>
      <c r="E1135" s="3">
        <v>591</v>
      </c>
      <c r="F1135" s="3">
        <v>591</v>
      </c>
      <c r="G1135" s="2" t="s">
        <v>16</v>
      </c>
    </row>
    <row r="1136" spans="1:7">
      <c r="A1136" s="1" t="s">
        <v>1215</v>
      </c>
      <c r="B1136" s="2" t="s">
        <v>1216</v>
      </c>
      <c r="C1136" s="1" t="s">
        <v>1176</v>
      </c>
      <c r="D1136" s="1" t="s">
        <v>664</v>
      </c>
      <c r="E1136" s="3">
        <v>148</v>
      </c>
      <c r="F1136" s="3">
        <v>148</v>
      </c>
      <c r="G1136" s="2" t="s">
        <v>16</v>
      </c>
    </row>
    <row r="1137" spans="1:7">
      <c r="A1137" s="1" t="s">
        <v>1217</v>
      </c>
      <c r="B1137" s="2" t="s">
        <v>1218</v>
      </c>
      <c r="C1137" s="1" t="s">
        <v>107</v>
      </c>
      <c r="D1137" s="1" t="s">
        <v>302</v>
      </c>
      <c r="E1137" s="3">
        <v>618.11</v>
      </c>
      <c r="F1137" s="3">
        <v>618.11</v>
      </c>
      <c r="G1137" s="2" t="s">
        <v>16</v>
      </c>
    </row>
    <row r="1138" spans="1:7">
      <c r="A1138" s="1" t="s">
        <v>1219</v>
      </c>
      <c r="B1138" s="2" t="s">
        <v>1220</v>
      </c>
      <c r="C1138" s="1" t="s">
        <v>811</v>
      </c>
      <c r="D1138" s="1" t="s">
        <v>1165</v>
      </c>
      <c r="E1138" s="3">
        <v>11623</v>
      </c>
      <c r="F1138" s="3">
        <v>11623</v>
      </c>
      <c r="G1138" s="2" t="s">
        <v>16</v>
      </c>
    </row>
    <row r="1139" spans="1:7">
      <c r="A1139" s="1" t="s">
        <v>1221</v>
      </c>
      <c r="B1139" s="2" t="s">
        <v>1222</v>
      </c>
      <c r="C1139" s="1" t="s">
        <v>1169</v>
      </c>
      <c r="D1139" s="1" t="s">
        <v>33</v>
      </c>
      <c r="E1139" s="3">
        <v>5109.59</v>
      </c>
      <c r="F1139" s="3">
        <v>5109.59</v>
      </c>
      <c r="G1139" s="2" t="s">
        <v>57</v>
      </c>
    </row>
    <row r="1140" spans="1:7">
      <c r="A1140" s="1" t="s">
        <v>1223</v>
      </c>
      <c r="B1140" s="2" t="s">
        <v>1224</v>
      </c>
      <c r="C1140" s="1" t="s">
        <v>568</v>
      </c>
      <c r="D1140" s="1" t="s">
        <v>1182</v>
      </c>
      <c r="E1140" s="3">
        <v>8859.0400000000009</v>
      </c>
      <c r="F1140" s="3">
        <v>8859.0400000000009</v>
      </c>
      <c r="G1140" s="2" t="s">
        <v>16</v>
      </c>
    </row>
    <row r="1141" spans="1:7">
      <c r="A1141" s="1" t="s">
        <v>1225</v>
      </c>
      <c r="B1141" s="2" t="s">
        <v>1226</v>
      </c>
      <c r="C1141" s="1" t="s">
        <v>61</v>
      </c>
      <c r="D1141" s="1" t="s">
        <v>281</v>
      </c>
      <c r="E1141" s="3">
        <v>-2313.5</v>
      </c>
      <c r="F1141" s="3">
        <v>-2313.5</v>
      </c>
      <c r="G1141" s="2" t="s">
        <v>16</v>
      </c>
    </row>
    <row r="1142" spans="1:7">
      <c r="A1142" s="1" t="s">
        <v>1221</v>
      </c>
      <c r="B1142" s="2" t="s">
        <v>1222</v>
      </c>
      <c r="C1142" s="1" t="s">
        <v>1169</v>
      </c>
      <c r="D1142" s="1" t="s">
        <v>33</v>
      </c>
      <c r="E1142" s="3">
        <v>5109.59</v>
      </c>
      <c r="F1142" s="3">
        <v>5109.59</v>
      </c>
      <c r="G1142" s="2" t="s">
        <v>1227</v>
      </c>
    </row>
    <row r="1143" spans="1:7">
      <c r="A1143" s="1" t="s">
        <v>1223</v>
      </c>
      <c r="B1143" s="2" t="s">
        <v>1224</v>
      </c>
      <c r="C1143" s="1" t="s">
        <v>568</v>
      </c>
      <c r="D1143" s="1" t="s">
        <v>1182</v>
      </c>
      <c r="E1143" s="3">
        <v>15858.99</v>
      </c>
      <c r="F1143" s="3">
        <v>15858.99</v>
      </c>
      <c r="G1143" s="2" t="s">
        <v>16</v>
      </c>
    </row>
    <row r="1144" spans="1:7">
      <c r="A1144" s="1" t="s">
        <v>1225</v>
      </c>
      <c r="B1144" s="2" t="s">
        <v>104</v>
      </c>
      <c r="C1144" s="1" t="s">
        <v>61</v>
      </c>
      <c r="D1144" s="1" t="s">
        <v>1228</v>
      </c>
      <c r="E1144" s="3">
        <v>2313.5</v>
      </c>
      <c r="F1144" s="3">
        <v>2313.5</v>
      </c>
      <c r="G1144" s="2" t="s">
        <v>16</v>
      </c>
    </row>
    <row r="1145" spans="1:7">
      <c r="A1145" s="1" t="s">
        <v>1221</v>
      </c>
      <c r="B1145" s="2" t="s">
        <v>104</v>
      </c>
      <c r="C1145" s="1" t="s">
        <v>1169</v>
      </c>
      <c r="D1145" s="1" t="s">
        <v>119</v>
      </c>
      <c r="E1145" s="3">
        <v>142</v>
      </c>
      <c r="F1145" s="3">
        <v>142</v>
      </c>
      <c r="G1145" s="2" t="s">
        <v>944</v>
      </c>
    </row>
    <row r="1146" spans="1:7">
      <c r="A1146" s="1" t="s">
        <v>1221</v>
      </c>
      <c r="B1146" s="2" t="s">
        <v>104</v>
      </c>
      <c r="C1146" s="1" t="s">
        <v>1169</v>
      </c>
      <c r="D1146" s="1" t="s">
        <v>119</v>
      </c>
      <c r="E1146" s="3">
        <v>142</v>
      </c>
      <c r="F1146" s="3">
        <v>142</v>
      </c>
      <c r="G1146" s="2" t="s">
        <v>481</v>
      </c>
    </row>
    <row r="1147" spans="1:7">
      <c r="A1147" s="1" t="s">
        <v>1221</v>
      </c>
      <c r="B1147" s="2" t="s">
        <v>104</v>
      </c>
      <c r="C1147" s="1" t="s">
        <v>1169</v>
      </c>
      <c r="D1147" s="1" t="s">
        <v>119</v>
      </c>
      <c r="E1147" s="3">
        <v>142</v>
      </c>
      <c r="F1147" s="3">
        <v>142</v>
      </c>
      <c r="G1147" s="2" t="s">
        <v>57</v>
      </c>
    </row>
    <row r="1148" spans="1:7">
      <c r="A1148" s="1" t="s">
        <v>1221</v>
      </c>
      <c r="B1148" s="2" t="s">
        <v>104</v>
      </c>
      <c r="C1148" s="1" t="s">
        <v>1169</v>
      </c>
      <c r="D1148" s="1" t="s">
        <v>119</v>
      </c>
      <c r="E1148" s="3">
        <v>142</v>
      </c>
      <c r="F1148" s="3">
        <v>142</v>
      </c>
      <c r="G1148" s="2" t="s">
        <v>1229</v>
      </c>
    </row>
    <row r="1149" spans="1:7">
      <c r="A1149" s="1" t="s">
        <v>1221</v>
      </c>
      <c r="B1149" s="2" t="s">
        <v>104</v>
      </c>
      <c r="C1149" s="1" t="s">
        <v>1169</v>
      </c>
      <c r="D1149" s="1" t="s">
        <v>119</v>
      </c>
      <c r="E1149" s="3">
        <v>142</v>
      </c>
      <c r="F1149" s="3">
        <v>142</v>
      </c>
      <c r="G1149" s="2" t="s">
        <v>1230</v>
      </c>
    </row>
    <row r="1150" spans="1:7">
      <c r="A1150" s="1" t="s">
        <v>1221</v>
      </c>
      <c r="B1150" s="2" t="s">
        <v>104</v>
      </c>
      <c r="C1150" s="1" t="s">
        <v>1169</v>
      </c>
      <c r="D1150" s="1" t="s">
        <v>119</v>
      </c>
      <c r="E1150" s="3">
        <v>142</v>
      </c>
      <c r="F1150" s="3">
        <v>142</v>
      </c>
      <c r="G1150" s="2" t="s">
        <v>1231</v>
      </c>
    </row>
    <row r="1151" spans="1:7">
      <c r="A1151" s="1" t="s">
        <v>1221</v>
      </c>
      <c r="B1151" s="2" t="s">
        <v>104</v>
      </c>
      <c r="C1151" s="1" t="s">
        <v>1169</v>
      </c>
      <c r="D1151" s="1" t="s">
        <v>119</v>
      </c>
      <c r="E1151" s="3">
        <v>142</v>
      </c>
      <c r="F1151" s="3">
        <v>142</v>
      </c>
      <c r="G1151" s="2" t="s">
        <v>1232</v>
      </c>
    </row>
    <row r="1152" spans="1:7">
      <c r="A1152" s="1" t="s">
        <v>1221</v>
      </c>
      <c r="B1152" s="2" t="s">
        <v>104</v>
      </c>
      <c r="C1152" s="1" t="s">
        <v>1169</v>
      </c>
      <c r="D1152" s="1" t="s">
        <v>119</v>
      </c>
      <c r="E1152" s="3">
        <v>142</v>
      </c>
      <c r="F1152" s="3">
        <v>142</v>
      </c>
      <c r="G1152" s="2" t="s">
        <v>484</v>
      </c>
    </row>
    <row r="1153" spans="1:7">
      <c r="A1153" s="1" t="s">
        <v>1221</v>
      </c>
      <c r="B1153" s="2" t="s">
        <v>104</v>
      </c>
      <c r="C1153" s="1" t="s">
        <v>1169</v>
      </c>
      <c r="D1153" s="1" t="s">
        <v>119</v>
      </c>
      <c r="E1153" s="3">
        <v>142</v>
      </c>
      <c r="F1153" s="3">
        <v>142</v>
      </c>
      <c r="G1153" s="2" t="s">
        <v>1233</v>
      </c>
    </row>
    <row r="1154" spans="1:7">
      <c r="A1154" s="1" t="s">
        <v>1221</v>
      </c>
      <c r="B1154" s="2" t="s">
        <v>104</v>
      </c>
      <c r="C1154" s="1" t="s">
        <v>1169</v>
      </c>
      <c r="D1154" s="1" t="s">
        <v>119</v>
      </c>
      <c r="E1154" s="3">
        <v>142</v>
      </c>
      <c r="F1154" s="3">
        <v>142</v>
      </c>
      <c r="G1154" s="2" t="s">
        <v>1227</v>
      </c>
    </row>
    <row r="1155" spans="1:7">
      <c r="A1155" s="1" t="s">
        <v>1221</v>
      </c>
      <c r="B1155" s="2" t="s">
        <v>104</v>
      </c>
      <c r="C1155" s="1" t="s">
        <v>1169</v>
      </c>
      <c r="D1155" s="1" t="s">
        <v>119</v>
      </c>
      <c r="E1155" s="3">
        <v>48</v>
      </c>
      <c r="F1155" s="3">
        <v>48</v>
      </c>
      <c r="G1155" s="2" t="s">
        <v>82</v>
      </c>
    </row>
    <row r="1156" spans="1:7">
      <c r="A1156" s="1" t="s">
        <v>1221</v>
      </c>
      <c r="B1156" s="2" t="s">
        <v>104</v>
      </c>
      <c r="C1156" s="1" t="s">
        <v>1169</v>
      </c>
      <c r="D1156" s="1" t="s">
        <v>119</v>
      </c>
      <c r="E1156" s="3">
        <v>48</v>
      </c>
      <c r="F1156" s="3">
        <v>48</v>
      </c>
      <c r="G1156" s="2" t="s">
        <v>223</v>
      </c>
    </row>
    <row r="1157" spans="1:7">
      <c r="A1157" s="1" t="s">
        <v>1221</v>
      </c>
      <c r="B1157" s="2" t="s">
        <v>104</v>
      </c>
      <c r="C1157" s="1" t="s">
        <v>1169</v>
      </c>
      <c r="D1157" s="1" t="s">
        <v>340</v>
      </c>
      <c r="E1157" s="3">
        <v>1214.01</v>
      </c>
      <c r="F1157" s="3">
        <v>1214.01</v>
      </c>
      <c r="G1157" s="2" t="s">
        <v>128</v>
      </c>
    </row>
    <row r="1158" spans="1:7">
      <c r="A1158" s="1" t="s">
        <v>1221</v>
      </c>
      <c r="B1158" s="2" t="s">
        <v>104</v>
      </c>
      <c r="C1158" s="1" t="s">
        <v>1169</v>
      </c>
      <c r="D1158" s="1" t="s">
        <v>340</v>
      </c>
      <c r="E1158" s="3">
        <v>1214.01</v>
      </c>
      <c r="F1158" s="3">
        <v>1214.01</v>
      </c>
      <c r="G1158" s="2" t="s">
        <v>142</v>
      </c>
    </row>
    <row r="1159" spans="1:7">
      <c r="A1159" s="1" t="s">
        <v>1221</v>
      </c>
      <c r="B1159" s="2" t="s">
        <v>104</v>
      </c>
      <c r="C1159" s="1" t="s">
        <v>1169</v>
      </c>
      <c r="D1159" s="1" t="s">
        <v>340</v>
      </c>
      <c r="E1159" s="3">
        <v>1214.01</v>
      </c>
      <c r="F1159" s="3">
        <v>1214.01</v>
      </c>
      <c r="G1159" s="2" t="s">
        <v>184</v>
      </c>
    </row>
    <row r="1160" spans="1:7">
      <c r="A1160" s="1" t="s">
        <v>1221</v>
      </c>
      <c r="B1160" s="2" t="s">
        <v>104</v>
      </c>
      <c r="C1160" s="1" t="s">
        <v>1169</v>
      </c>
      <c r="D1160" s="1" t="s">
        <v>340</v>
      </c>
      <c r="E1160" s="3">
        <v>1214.01</v>
      </c>
      <c r="F1160" s="3">
        <v>1214.01</v>
      </c>
      <c r="G1160" s="2" t="s">
        <v>136</v>
      </c>
    </row>
    <row r="1161" spans="1:7">
      <c r="A1161" s="1" t="s">
        <v>1221</v>
      </c>
      <c r="B1161" s="2" t="s">
        <v>104</v>
      </c>
      <c r="C1161" s="1" t="s">
        <v>1169</v>
      </c>
      <c r="D1161" s="1" t="s">
        <v>340</v>
      </c>
      <c r="E1161" s="3">
        <v>1214.01</v>
      </c>
      <c r="F1161" s="3">
        <v>1214.01</v>
      </c>
      <c r="G1161" s="2" t="s">
        <v>314</v>
      </c>
    </row>
    <row r="1162" spans="1:7">
      <c r="A1162" s="1" t="s">
        <v>1221</v>
      </c>
      <c r="B1162" s="2" t="s">
        <v>104</v>
      </c>
      <c r="C1162" s="1" t="s">
        <v>1169</v>
      </c>
      <c r="D1162" s="1" t="s">
        <v>340</v>
      </c>
      <c r="E1162" s="3">
        <v>1214.01</v>
      </c>
      <c r="F1162" s="3">
        <v>1214.01</v>
      </c>
      <c r="G1162" s="2" t="s">
        <v>145</v>
      </c>
    </row>
    <row r="1163" spans="1:7">
      <c r="A1163" s="1" t="s">
        <v>1221</v>
      </c>
      <c r="B1163" s="2" t="s">
        <v>104</v>
      </c>
      <c r="C1163" s="1" t="s">
        <v>1169</v>
      </c>
      <c r="D1163" s="1" t="s">
        <v>340</v>
      </c>
      <c r="E1163" s="3">
        <v>1214.01</v>
      </c>
      <c r="F1163" s="3">
        <v>1214.01</v>
      </c>
      <c r="G1163" s="2" t="s">
        <v>148</v>
      </c>
    </row>
    <row r="1164" spans="1:7">
      <c r="A1164" s="1" t="s">
        <v>7</v>
      </c>
      <c r="B1164" s="2" t="s">
        <v>436</v>
      </c>
      <c r="C1164" s="1" t="s">
        <v>1172</v>
      </c>
      <c r="D1164" s="1" t="s">
        <v>437</v>
      </c>
      <c r="E1164" s="3">
        <v>46715</v>
      </c>
      <c r="F1164" s="3">
        <v>46715</v>
      </c>
      <c r="G1164" s="2" t="s">
        <v>131</v>
      </c>
    </row>
    <row r="1165" spans="1:7">
      <c r="A1165" s="1" t="s">
        <v>7</v>
      </c>
      <c r="B1165" s="2" t="s">
        <v>1234</v>
      </c>
      <c r="C1165" s="1" t="s">
        <v>107</v>
      </c>
      <c r="D1165" s="1" t="s">
        <v>308</v>
      </c>
      <c r="E1165" s="3">
        <v>5254</v>
      </c>
      <c r="F1165" s="3">
        <v>5254</v>
      </c>
      <c r="G1165" s="2" t="s">
        <v>16</v>
      </c>
    </row>
    <row r="1166" spans="1:7">
      <c r="A1166" s="1" t="s">
        <v>7</v>
      </c>
      <c r="B1166" s="2" t="s">
        <v>436</v>
      </c>
      <c r="C1166" s="1" t="s">
        <v>437</v>
      </c>
      <c r="D1166" s="1" t="s">
        <v>890</v>
      </c>
      <c r="E1166" s="3">
        <v>5405</v>
      </c>
      <c r="F1166" s="3">
        <v>5405</v>
      </c>
      <c r="G1166" s="2" t="s">
        <v>131</v>
      </c>
    </row>
    <row r="1167" spans="1:7">
      <c r="A1167" s="1" t="s">
        <v>7</v>
      </c>
      <c r="B1167" s="2" t="s">
        <v>436</v>
      </c>
      <c r="C1167" s="1" t="s">
        <v>437</v>
      </c>
      <c r="D1167" s="1" t="s">
        <v>819</v>
      </c>
      <c r="E1167" s="3">
        <v>11679</v>
      </c>
      <c r="F1167" s="3">
        <v>11679</v>
      </c>
      <c r="G1167" s="2" t="s">
        <v>131</v>
      </c>
    </row>
    <row r="1168" spans="1:7">
      <c r="A1168" s="1" t="s">
        <v>7</v>
      </c>
      <c r="B1168" s="2" t="s">
        <v>436</v>
      </c>
      <c r="C1168" s="1" t="s">
        <v>437</v>
      </c>
      <c r="D1168" s="1" t="s">
        <v>815</v>
      </c>
      <c r="E1168" s="3">
        <v>3547</v>
      </c>
      <c r="F1168" s="3">
        <v>3547</v>
      </c>
      <c r="G1168" s="2" t="s">
        <v>131</v>
      </c>
    </row>
    <row r="1169" spans="1:7">
      <c r="A1169" s="1" t="s">
        <v>7</v>
      </c>
      <c r="B1169" s="2" t="s">
        <v>436</v>
      </c>
      <c r="C1169" s="1" t="s">
        <v>437</v>
      </c>
      <c r="D1169" s="1" t="s">
        <v>762</v>
      </c>
      <c r="E1169" s="3">
        <v>11499</v>
      </c>
      <c r="F1169" s="3">
        <v>11499</v>
      </c>
      <c r="G1169" s="2" t="s">
        <v>131</v>
      </c>
    </row>
    <row r="1170" spans="1:7">
      <c r="A1170" s="1" t="s">
        <v>7</v>
      </c>
      <c r="B1170" s="2" t="s">
        <v>436</v>
      </c>
      <c r="C1170" s="1" t="s">
        <v>437</v>
      </c>
      <c r="D1170" s="1" t="s">
        <v>969</v>
      </c>
      <c r="E1170" s="3">
        <v>206.65</v>
      </c>
      <c r="F1170" s="3">
        <v>206.65</v>
      </c>
      <c r="G1170" s="2" t="s">
        <v>131</v>
      </c>
    </row>
    <row r="1171" spans="1:7">
      <c r="A1171" s="1" t="s">
        <v>7</v>
      </c>
      <c r="B1171" s="2" t="s">
        <v>436</v>
      </c>
      <c r="C1171" s="1" t="s">
        <v>1175</v>
      </c>
      <c r="D1171" s="1" t="s">
        <v>817</v>
      </c>
      <c r="E1171" s="3">
        <v>1051.0899999999999</v>
      </c>
      <c r="F1171" s="3">
        <v>1051.0899999999999</v>
      </c>
      <c r="G1171" s="2" t="s">
        <v>131</v>
      </c>
    </row>
    <row r="1172" spans="1:7">
      <c r="A1172" s="1" t="s">
        <v>7</v>
      </c>
      <c r="B1172" s="2" t="s">
        <v>436</v>
      </c>
      <c r="C1172" s="1" t="s">
        <v>20</v>
      </c>
      <c r="D1172" s="1" t="s">
        <v>440</v>
      </c>
      <c r="E1172" s="3">
        <v>5025</v>
      </c>
      <c r="F1172" s="3">
        <v>5025</v>
      </c>
      <c r="G1172" s="2" t="s">
        <v>441</v>
      </c>
    </row>
    <row r="1173" spans="1:7">
      <c r="A1173" s="1" t="s">
        <v>7</v>
      </c>
      <c r="B1173" s="2" t="s">
        <v>436</v>
      </c>
      <c r="C1173" s="1" t="s">
        <v>440</v>
      </c>
      <c r="D1173" s="1" t="s">
        <v>819</v>
      </c>
      <c r="E1173" s="3">
        <v>1256</v>
      </c>
      <c r="F1173" s="3">
        <v>1256</v>
      </c>
      <c r="G1173" s="2" t="s">
        <v>441</v>
      </c>
    </row>
    <row r="1174" spans="1:7">
      <c r="A1174" s="1" t="s">
        <v>7</v>
      </c>
      <c r="B1174" s="2" t="s">
        <v>436</v>
      </c>
      <c r="C1174" s="1" t="s">
        <v>440</v>
      </c>
      <c r="D1174" s="1" t="s">
        <v>762</v>
      </c>
      <c r="E1174" s="3">
        <v>1500</v>
      </c>
      <c r="F1174" s="3">
        <v>1500</v>
      </c>
      <c r="G1174" s="2" t="s">
        <v>441</v>
      </c>
    </row>
    <row r="1175" spans="1:7">
      <c r="A1175" s="1" t="s">
        <v>7</v>
      </c>
      <c r="B1175" s="2" t="s">
        <v>436</v>
      </c>
      <c r="C1175" s="1" t="s">
        <v>1172</v>
      </c>
      <c r="D1175" s="1" t="s">
        <v>437</v>
      </c>
      <c r="E1175" s="3">
        <v>12531</v>
      </c>
      <c r="F1175" s="3">
        <v>12531</v>
      </c>
      <c r="G1175" s="2" t="s">
        <v>438</v>
      </c>
    </row>
    <row r="1176" spans="1:7">
      <c r="A1176" s="1" t="s">
        <v>7</v>
      </c>
      <c r="B1176" s="2" t="s">
        <v>436</v>
      </c>
      <c r="C1176" s="1" t="s">
        <v>437</v>
      </c>
      <c r="D1176" s="1" t="s">
        <v>890</v>
      </c>
      <c r="E1176" s="3">
        <v>1425</v>
      </c>
      <c r="F1176" s="3">
        <v>1425</v>
      </c>
      <c r="G1176" s="2" t="s">
        <v>438</v>
      </c>
    </row>
    <row r="1177" spans="1:7">
      <c r="A1177" s="1" t="s">
        <v>7</v>
      </c>
      <c r="B1177" s="2" t="s">
        <v>436</v>
      </c>
      <c r="C1177" s="1" t="s">
        <v>437</v>
      </c>
      <c r="D1177" s="1" t="s">
        <v>819</v>
      </c>
      <c r="E1177" s="3">
        <v>3134</v>
      </c>
      <c r="F1177" s="3">
        <v>3134</v>
      </c>
      <c r="G1177" s="2" t="s">
        <v>438</v>
      </c>
    </row>
    <row r="1178" spans="1:7">
      <c r="A1178" s="1" t="s">
        <v>7</v>
      </c>
      <c r="B1178" s="2" t="s">
        <v>436</v>
      </c>
      <c r="C1178" s="1" t="s">
        <v>437</v>
      </c>
      <c r="D1178" s="1" t="s">
        <v>762</v>
      </c>
      <c r="E1178" s="3">
        <v>3006</v>
      </c>
      <c r="F1178" s="3">
        <v>3006</v>
      </c>
      <c r="G1178" s="2" t="s">
        <v>438</v>
      </c>
    </row>
    <row r="1179" spans="1:7">
      <c r="A1179" s="1" t="s">
        <v>7</v>
      </c>
      <c r="B1179" s="2" t="s">
        <v>436</v>
      </c>
      <c r="C1179" s="1" t="s">
        <v>437</v>
      </c>
      <c r="D1179" s="1" t="s">
        <v>969</v>
      </c>
      <c r="E1179" s="3">
        <v>59.39</v>
      </c>
      <c r="F1179" s="3">
        <v>59.39</v>
      </c>
      <c r="G1179" s="2" t="s">
        <v>438</v>
      </c>
    </row>
    <row r="1180" spans="1:7">
      <c r="A1180" s="1" t="s">
        <v>7</v>
      </c>
      <c r="B1180" s="2" t="s">
        <v>436</v>
      </c>
      <c r="C1180" s="1" t="s">
        <v>1175</v>
      </c>
      <c r="D1180" s="1" t="s">
        <v>817</v>
      </c>
      <c r="E1180" s="3">
        <v>315.45999999999998</v>
      </c>
      <c r="F1180" s="3">
        <v>315.45999999999998</v>
      </c>
      <c r="G1180" s="2" t="s">
        <v>438</v>
      </c>
    </row>
    <row r="1181" spans="1:7">
      <c r="A1181" s="1" t="s">
        <v>7</v>
      </c>
      <c r="B1181" s="2" t="s">
        <v>436</v>
      </c>
      <c r="C1181" s="1" t="s">
        <v>1172</v>
      </c>
      <c r="D1181" s="1" t="s">
        <v>437</v>
      </c>
      <c r="E1181" s="3">
        <v>70395</v>
      </c>
      <c r="F1181" s="3">
        <v>70395</v>
      </c>
      <c r="G1181" s="2" t="s">
        <v>443</v>
      </c>
    </row>
    <row r="1182" spans="1:7">
      <c r="A1182" s="1" t="s">
        <v>7</v>
      </c>
      <c r="B1182" s="2" t="s">
        <v>436</v>
      </c>
      <c r="C1182" s="1" t="s">
        <v>437</v>
      </c>
      <c r="D1182" s="1" t="s">
        <v>890</v>
      </c>
      <c r="E1182" s="3">
        <v>8177</v>
      </c>
      <c r="F1182" s="3">
        <v>8177</v>
      </c>
      <c r="G1182" s="2" t="s">
        <v>443</v>
      </c>
    </row>
    <row r="1183" spans="1:7">
      <c r="A1183" s="1" t="s">
        <v>7</v>
      </c>
      <c r="B1183" s="2" t="s">
        <v>436</v>
      </c>
      <c r="C1183" s="1" t="s">
        <v>437</v>
      </c>
      <c r="D1183" s="1" t="s">
        <v>819</v>
      </c>
      <c r="E1183" s="3">
        <v>17601</v>
      </c>
      <c r="F1183" s="3">
        <v>17601</v>
      </c>
      <c r="G1183" s="2" t="s">
        <v>443</v>
      </c>
    </row>
    <row r="1184" spans="1:7">
      <c r="A1184" s="1" t="s">
        <v>7</v>
      </c>
      <c r="B1184" s="2" t="s">
        <v>436</v>
      </c>
      <c r="C1184" s="1" t="s">
        <v>437</v>
      </c>
      <c r="D1184" s="1" t="s">
        <v>815</v>
      </c>
      <c r="E1184" s="3">
        <v>5229</v>
      </c>
      <c r="F1184" s="3">
        <v>5229</v>
      </c>
      <c r="G1184" s="2" t="s">
        <v>443</v>
      </c>
    </row>
    <row r="1185" spans="1:7">
      <c r="A1185" s="1" t="s">
        <v>7</v>
      </c>
      <c r="B1185" s="2" t="s">
        <v>436</v>
      </c>
      <c r="C1185" s="1" t="s">
        <v>437</v>
      </c>
      <c r="D1185" s="1" t="s">
        <v>762</v>
      </c>
      <c r="E1185" s="3">
        <v>18000</v>
      </c>
      <c r="F1185" s="3">
        <v>18000</v>
      </c>
      <c r="G1185" s="2" t="s">
        <v>443</v>
      </c>
    </row>
    <row r="1186" spans="1:7">
      <c r="A1186" s="1" t="s">
        <v>7</v>
      </c>
      <c r="B1186" s="2" t="s">
        <v>436</v>
      </c>
      <c r="C1186" s="1" t="s">
        <v>437</v>
      </c>
      <c r="D1186" s="1" t="s">
        <v>969</v>
      </c>
      <c r="E1186" s="3">
        <v>365</v>
      </c>
      <c r="F1186" s="3">
        <v>365</v>
      </c>
      <c r="G1186" s="2" t="s">
        <v>443</v>
      </c>
    </row>
    <row r="1187" spans="1:7">
      <c r="A1187" s="1" t="s">
        <v>7</v>
      </c>
      <c r="B1187" s="2" t="s">
        <v>436</v>
      </c>
      <c r="C1187" s="1" t="s">
        <v>1175</v>
      </c>
      <c r="D1187" s="1" t="s">
        <v>817</v>
      </c>
      <c r="E1187" s="3">
        <v>1583.91</v>
      </c>
      <c r="F1187" s="3">
        <v>1583.91</v>
      </c>
      <c r="G1187" s="2" t="s">
        <v>443</v>
      </c>
    </row>
    <row r="1188" spans="1:7">
      <c r="A1188" s="1" t="s">
        <v>7</v>
      </c>
      <c r="B1188" s="2" t="s">
        <v>436</v>
      </c>
      <c r="C1188" s="1" t="s">
        <v>1172</v>
      </c>
      <c r="D1188" s="1" t="s">
        <v>437</v>
      </c>
      <c r="E1188" s="3">
        <v>14049</v>
      </c>
      <c r="F1188" s="3">
        <v>14049</v>
      </c>
      <c r="G1188" s="2" t="s">
        <v>47</v>
      </c>
    </row>
    <row r="1189" spans="1:7">
      <c r="A1189" s="1" t="s">
        <v>7</v>
      </c>
      <c r="B1189" s="2" t="s">
        <v>436</v>
      </c>
      <c r="C1189" s="1" t="s">
        <v>437</v>
      </c>
      <c r="D1189" s="1" t="s">
        <v>890</v>
      </c>
      <c r="E1189" s="3">
        <v>1577</v>
      </c>
      <c r="F1189" s="3">
        <v>1577</v>
      </c>
      <c r="G1189" s="2" t="s">
        <v>47</v>
      </c>
    </row>
    <row r="1190" spans="1:7">
      <c r="A1190" s="1" t="s">
        <v>7</v>
      </c>
      <c r="B1190" s="2" t="s">
        <v>436</v>
      </c>
      <c r="C1190" s="1" t="s">
        <v>437</v>
      </c>
      <c r="D1190" s="1" t="s">
        <v>819</v>
      </c>
      <c r="E1190" s="3">
        <v>3512</v>
      </c>
      <c r="F1190" s="3">
        <v>3512</v>
      </c>
      <c r="G1190" s="2" t="s">
        <v>47</v>
      </c>
    </row>
    <row r="1191" spans="1:7">
      <c r="A1191" s="1" t="s">
        <v>7</v>
      </c>
      <c r="B1191" s="2" t="s">
        <v>436</v>
      </c>
      <c r="C1191" s="1" t="s">
        <v>437</v>
      </c>
      <c r="D1191" s="1" t="s">
        <v>815</v>
      </c>
      <c r="E1191" s="3">
        <v>1030</v>
      </c>
      <c r="F1191" s="3">
        <v>1030</v>
      </c>
      <c r="G1191" s="2" t="s">
        <v>47</v>
      </c>
    </row>
    <row r="1192" spans="1:7">
      <c r="A1192" s="1" t="s">
        <v>7</v>
      </c>
      <c r="B1192" s="2" t="s">
        <v>436</v>
      </c>
      <c r="C1192" s="1" t="s">
        <v>437</v>
      </c>
      <c r="D1192" s="1" t="s">
        <v>762</v>
      </c>
      <c r="E1192" s="3">
        <v>3100</v>
      </c>
      <c r="F1192" s="3">
        <v>3100</v>
      </c>
      <c r="G1192" s="2" t="s">
        <v>47</v>
      </c>
    </row>
    <row r="1193" spans="1:7">
      <c r="A1193" s="1" t="s">
        <v>7</v>
      </c>
      <c r="B1193" s="2" t="s">
        <v>436</v>
      </c>
      <c r="C1193" s="1" t="s">
        <v>437</v>
      </c>
      <c r="D1193" s="1" t="s">
        <v>969</v>
      </c>
      <c r="E1193" s="3">
        <v>51.67</v>
      </c>
      <c r="F1193" s="3">
        <v>51.67</v>
      </c>
      <c r="G1193" s="2" t="s">
        <v>47</v>
      </c>
    </row>
    <row r="1194" spans="1:7">
      <c r="A1194" s="1" t="s">
        <v>7</v>
      </c>
      <c r="B1194" s="2" t="s">
        <v>436</v>
      </c>
      <c r="C1194" s="1" t="s">
        <v>1175</v>
      </c>
      <c r="D1194" s="1" t="s">
        <v>817</v>
      </c>
      <c r="E1194" s="3">
        <v>339.31</v>
      </c>
      <c r="F1194" s="3">
        <v>339.31</v>
      </c>
      <c r="G1194" s="2" t="s">
        <v>47</v>
      </c>
    </row>
    <row r="1195" spans="1:7">
      <c r="A1195" s="1" t="s">
        <v>7</v>
      </c>
      <c r="B1195" s="2" t="s">
        <v>436</v>
      </c>
      <c r="C1195" s="1" t="s">
        <v>1172</v>
      </c>
      <c r="D1195" s="1" t="s">
        <v>437</v>
      </c>
      <c r="E1195" s="3">
        <v>222067</v>
      </c>
      <c r="F1195" s="3">
        <v>222067</v>
      </c>
      <c r="G1195" s="2" t="s">
        <v>442</v>
      </c>
    </row>
    <row r="1196" spans="1:7">
      <c r="A1196" s="1" t="s">
        <v>7</v>
      </c>
      <c r="B1196" s="2" t="s">
        <v>436</v>
      </c>
      <c r="C1196" s="1" t="s">
        <v>437</v>
      </c>
      <c r="D1196" s="1" t="s">
        <v>890</v>
      </c>
      <c r="E1196" s="3">
        <v>25234</v>
      </c>
      <c r="F1196" s="3">
        <v>25234</v>
      </c>
      <c r="G1196" s="2" t="s">
        <v>442</v>
      </c>
    </row>
    <row r="1197" spans="1:7">
      <c r="A1197" s="1" t="s">
        <v>7</v>
      </c>
      <c r="B1197" s="2" t="s">
        <v>436</v>
      </c>
      <c r="C1197" s="1" t="s">
        <v>437</v>
      </c>
      <c r="D1197" s="1" t="s">
        <v>819</v>
      </c>
      <c r="E1197" s="3">
        <v>55523</v>
      </c>
      <c r="F1197" s="3">
        <v>55523</v>
      </c>
      <c r="G1197" s="2" t="s">
        <v>442</v>
      </c>
    </row>
    <row r="1198" spans="1:7">
      <c r="A1198" s="1" t="s">
        <v>7</v>
      </c>
      <c r="B1198" s="2" t="s">
        <v>436</v>
      </c>
      <c r="C1198" s="1" t="s">
        <v>437</v>
      </c>
      <c r="D1198" s="1" t="s">
        <v>815</v>
      </c>
      <c r="E1198" s="3">
        <v>16312</v>
      </c>
      <c r="F1198" s="3">
        <v>16312</v>
      </c>
      <c r="G1198" s="2" t="s">
        <v>442</v>
      </c>
    </row>
    <row r="1199" spans="1:7">
      <c r="A1199" s="1" t="s">
        <v>7</v>
      </c>
      <c r="B1199" s="2" t="s">
        <v>436</v>
      </c>
      <c r="C1199" s="1" t="s">
        <v>437</v>
      </c>
      <c r="D1199" s="1" t="s">
        <v>762</v>
      </c>
      <c r="E1199" s="3">
        <v>49886</v>
      </c>
      <c r="F1199" s="3">
        <v>49886</v>
      </c>
      <c r="G1199" s="2" t="s">
        <v>442</v>
      </c>
    </row>
    <row r="1200" spans="1:7">
      <c r="A1200" s="1" t="s">
        <v>7</v>
      </c>
      <c r="B1200" s="2" t="s">
        <v>436</v>
      </c>
      <c r="C1200" s="1" t="s">
        <v>437</v>
      </c>
      <c r="D1200" s="1" t="s">
        <v>969</v>
      </c>
      <c r="E1200" s="3">
        <v>669.74</v>
      </c>
      <c r="F1200" s="3">
        <v>669.74</v>
      </c>
      <c r="G1200" s="2" t="s">
        <v>442</v>
      </c>
    </row>
    <row r="1201" spans="1:7">
      <c r="A1201" s="1" t="s">
        <v>7</v>
      </c>
      <c r="B1201" s="2" t="s">
        <v>436</v>
      </c>
      <c r="C1201" s="1" t="s">
        <v>1175</v>
      </c>
      <c r="D1201" s="1" t="s">
        <v>817</v>
      </c>
      <c r="E1201" s="3">
        <v>5024.38</v>
      </c>
      <c r="F1201" s="3">
        <v>5024.38</v>
      </c>
      <c r="G1201" s="2" t="s">
        <v>442</v>
      </c>
    </row>
    <row r="1202" spans="1:7">
      <c r="A1202" s="1" t="s">
        <v>7</v>
      </c>
      <c r="B1202" s="2" t="s">
        <v>436</v>
      </c>
      <c r="C1202" s="1" t="s">
        <v>1172</v>
      </c>
      <c r="D1202" s="1" t="s">
        <v>437</v>
      </c>
      <c r="E1202" s="3">
        <v>85627</v>
      </c>
      <c r="F1202" s="3">
        <v>85627</v>
      </c>
      <c r="G1202" s="2" t="s">
        <v>214</v>
      </c>
    </row>
    <row r="1203" spans="1:7">
      <c r="A1203" s="1" t="s">
        <v>7</v>
      </c>
      <c r="B1203" s="2" t="s">
        <v>436</v>
      </c>
      <c r="C1203" s="1" t="s">
        <v>437</v>
      </c>
      <c r="D1203" s="1" t="s">
        <v>890</v>
      </c>
      <c r="E1203" s="3">
        <v>9352</v>
      </c>
      <c r="F1203" s="3">
        <v>9352</v>
      </c>
      <c r="G1203" s="2" t="s">
        <v>214</v>
      </c>
    </row>
    <row r="1204" spans="1:7">
      <c r="A1204" s="1" t="s">
        <v>7</v>
      </c>
      <c r="B1204" s="2" t="s">
        <v>436</v>
      </c>
      <c r="C1204" s="1" t="s">
        <v>437</v>
      </c>
      <c r="D1204" s="1" t="s">
        <v>819</v>
      </c>
      <c r="E1204" s="3">
        <v>21407</v>
      </c>
      <c r="F1204" s="3">
        <v>21407</v>
      </c>
      <c r="G1204" s="2" t="s">
        <v>214</v>
      </c>
    </row>
    <row r="1205" spans="1:7">
      <c r="A1205" s="1" t="s">
        <v>7</v>
      </c>
      <c r="B1205" s="2" t="s">
        <v>436</v>
      </c>
      <c r="C1205" s="1" t="s">
        <v>437</v>
      </c>
      <c r="D1205" s="1" t="s">
        <v>815</v>
      </c>
      <c r="E1205" s="3">
        <v>6198</v>
      </c>
      <c r="F1205" s="3">
        <v>6198</v>
      </c>
      <c r="G1205" s="2" t="s">
        <v>214</v>
      </c>
    </row>
    <row r="1206" spans="1:7">
      <c r="A1206" s="1" t="s">
        <v>7</v>
      </c>
      <c r="B1206" s="2" t="s">
        <v>436</v>
      </c>
      <c r="C1206" s="1" t="s">
        <v>437</v>
      </c>
      <c r="D1206" s="1" t="s">
        <v>762</v>
      </c>
      <c r="E1206" s="3">
        <v>19800</v>
      </c>
      <c r="F1206" s="3">
        <v>19800</v>
      </c>
      <c r="G1206" s="2" t="s">
        <v>214</v>
      </c>
    </row>
    <row r="1207" spans="1:7">
      <c r="A1207" s="1" t="s">
        <v>7</v>
      </c>
      <c r="B1207" s="2" t="s">
        <v>436</v>
      </c>
      <c r="C1207" s="1" t="s">
        <v>437</v>
      </c>
      <c r="D1207" s="1" t="s">
        <v>969</v>
      </c>
      <c r="E1207" s="3">
        <v>225</v>
      </c>
      <c r="F1207" s="3">
        <v>225</v>
      </c>
      <c r="G1207" s="2" t="s">
        <v>214</v>
      </c>
    </row>
    <row r="1208" spans="1:7">
      <c r="A1208" s="1" t="s">
        <v>7</v>
      </c>
      <c r="B1208" s="2" t="s">
        <v>436</v>
      </c>
      <c r="C1208" s="1" t="s">
        <v>1175</v>
      </c>
      <c r="D1208" s="1" t="s">
        <v>817</v>
      </c>
      <c r="E1208" s="3">
        <v>1926.61</v>
      </c>
      <c r="F1208" s="3">
        <v>1926.61</v>
      </c>
      <c r="G1208" s="2" t="s">
        <v>214</v>
      </c>
    </row>
    <row r="1209" spans="1:7">
      <c r="A1209" s="1" t="s">
        <v>7</v>
      </c>
      <c r="B1209" s="2" t="s">
        <v>436</v>
      </c>
      <c r="C1209" s="1" t="s">
        <v>1174</v>
      </c>
      <c r="D1209" s="1" t="s">
        <v>440</v>
      </c>
      <c r="E1209" s="3">
        <v>1489</v>
      </c>
      <c r="F1209" s="3">
        <v>1489</v>
      </c>
      <c r="G1209" s="2" t="s">
        <v>438</v>
      </c>
    </row>
    <row r="1210" spans="1:7">
      <c r="A1210" s="1" t="s">
        <v>7</v>
      </c>
      <c r="B1210" s="2" t="s">
        <v>436</v>
      </c>
      <c r="C1210" s="1" t="s">
        <v>440</v>
      </c>
      <c r="D1210" s="1" t="s">
        <v>819</v>
      </c>
      <c r="E1210" s="3">
        <v>512</v>
      </c>
      <c r="F1210" s="3">
        <v>512</v>
      </c>
      <c r="G1210" s="2" t="s">
        <v>438</v>
      </c>
    </row>
    <row r="1211" spans="1:7">
      <c r="A1211" s="1" t="s">
        <v>7</v>
      </c>
      <c r="B1211" s="2" t="s">
        <v>436</v>
      </c>
      <c r="C1211" s="1" t="s">
        <v>437</v>
      </c>
      <c r="D1211" s="1" t="s">
        <v>815</v>
      </c>
      <c r="E1211" s="3">
        <v>486</v>
      </c>
      <c r="F1211" s="3">
        <v>486</v>
      </c>
      <c r="G1211" s="2" t="s">
        <v>438</v>
      </c>
    </row>
    <row r="1212" spans="1:7">
      <c r="A1212" s="1" t="s">
        <v>7</v>
      </c>
      <c r="B1212" s="2" t="s">
        <v>436</v>
      </c>
      <c r="C1212" s="1" t="s">
        <v>440</v>
      </c>
      <c r="D1212" s="1" t="s">
        <v>815</v>
      </c>
      <c r="E1212" s="3">
        <v>126</v>
      </c>
      <c r="F1212" s="3">
        <v>126</v>
      </c>
      <c r="G1212" s="2" t="s">
        <v>438</v>
      </c>
    </row>
    <row r="1213" spans="1:7">
      <c r="A1213" s="1" t="s">
        <v>7</v>
      </c>
      <c r="B1213" s="2" t="s">
        <v>436</v>
      </c>
      <c r="C1213" s="1" t="s">
        <v>440</v>
      </c>
      <c r="D1213" s="1" t="s">
        <v>762</v>
      </c>
      <c r="E1213" s="3">
        <v>594</v>
      </c>
      <c r="F1213" s="3">
        <v>594</v>
      </c>
      <c r="G1213" s="2" t="s">
        <v>438</v>
      </c>
    </row>
    <row r="1214" spans="1:7">
      <c r="A1214" s="1" t="s">
        <v>7</v>
      </c>
      <c r="B1214" s="2" t="s">
        <v>436</v>
      </c>
      <c r="C1214" s="1" t="s">
        <v>440</v>
      </c>
      <c r="D1214" s="1" t="s">
        <v>969</v>
      </c>
      <c r="E1214" s="3">
        <v>10.61</v>
      </c>
      <c r="F1214" s="3">
        <v>10.61</v>
      </c>
      <c r="G1214" s="2" t="s">
        <v>438</v>
      </c>
    </row>
    <row r="1215" spans="1:7">
      <c r="A1215" s="1" t="s">
        <v>7</v>
      </c>
      <c r="B1215" s="2" t="s">
        <v>436</v>
      </c>
      <c r="C1215" s="1" t="s">
        <v>1174</v>
      </c>
      <c r="D1215" s="1" t="s">
        <v>440</v>
      </c>
      <c r="E1215" s="3">
        <v>1031</v>
      </c>
      <c r="F1215" s="3">
        <v>1031</v>
      </c>
      <c r="G1215" s="2" t="s">
        <v>47</v>
      </c>
    </row>
    <row r="1216" spans="1:7">
      <c r="A1216" s="1" t="s">
        <v>7</v>
      </c>
      <c r="B1216" s="2" t="s">
        <v>436</v>
      </c>
      <c r="C1216" s="1" t="s">
        <v>20</v>
      </c>
      <c r="D1216" s="1" t="s">
        <v>440</v>
      </c>
      <c r="E1216" s="3">
        <v>1031</v>
      </c>
      <c r="F1216" s="3">
        <v>1031</v>
      </c>
      <c r="G1216" s="2" t="s">
        <v>47</v>
      </c>
    </row>
    <row r="1217" spans="1:7">
      <c r="A1217" s="1" t="s">
        <v>7</v>
      </c>
      <c r="B1217" s="2" t="s">
        <v>436</v>
      </c>
      <c r="C1217" s="1" t="s">
        <v>440</v>
      </c>
      <c r="D1217" s="1" t="s">
        <v>890</v>
      </c>
      <c r="E1217" s="3">
        <v>206</v>
      </c>
      <c r="F1217" s="3">
        <v>206</v>
      </c>
      <c r="G1217" s="2" t="s">
        <v>47</v>
      </c>
    </row>
    <row r="1218" spans="1:7">
      <c r="A1218" s="1" t="s">
        <v>7</v>
      </c>
      <c r="B1218" s="2" t="s">
        <v>436</v>
      </c>
      <c r="C1218" s="1" t="s">
        <v>440</v>
      </c>
      <c r="D1218" s="1" t="s">
        <v>819</v>
      </c>
      <c r="E1218" s="3">
        <v>516</v>
      </c>
      <c r="F1218" s="3">
        <v>516</v>
      </c>
      <c r="G1218" s="2" t="s">
        <v>47</v>
      </c>
    </row>
    <row r="1219" spans="1:7">
      <c r="A1219" s="1" t="s">
        <v>7</v>
      </c>
      <c r="B1219" s="2" t="s">
        <v>436</v>
      </c>
      <c r="C1219" s="1" t="s">
        <v>440</v>
      </c>
      <c r="D1219" s="1" t="s">
        <v>815</v>
      </c>
      <c r="E1219" s="3">
        <v>137</v>
      </c>
      <c r="F1219" s="3">
        <v>137</v>
      </c>
      <c r="G1219" s="2" t="s">
        <v>47</v>
      </c>
    </row>
    <row r="1220" spans="1:7">
      <c r="A1220" s="1" t="s">
        <v>7</v>
      </c>
      <c r="B1220" s="2" t="s">
        <v>436</v>
      </c>
      <c r="C1220" s="1" t="s">
        <v>440</v>
      </c>
      <c r="D1220" s="1" t="s">
        <v>762</v>
      </c>
      <c r="E1220" s="3">
        <v>500</v>
      </c>
      <c r="F1220" s="3">
        <v>500</v>
      </c>
      <c r="G1220" s="2" t="s">
        <v>47</v>
      </c>
    </row>
    <row r="1221" spans="1:7">
      <c r="A1221" s="1" t="s">
        <v>7</v>
      </c>
      <c r="B1221" s="2" t="s">
        <v>436</v>
      </c>
      <c r="C1221" s="1" t="s">
        <v>440</v>
      </c>
      <c r="D1221" s="1" t="s">
        <v>969</v>
      </c>
      <c r="E1221" s="3">
        <v>8.33</v>
      </c>
      <c r="F1221" s="3">
        <v>8.33</v>
      </c>
      <c r="G1221" s="2" t="s">
        <v>47</v>
      </c>
    </row>
    <row r="1222" spans="1:7">
      <c r="A1222" s="1" t="s">
        <v>7</v>
      </c>
      <c r="B1222" s="2" t="s">
        <v>436</v>
      </c>
      <c r="C1222" s="1" t="s">
        <v>437</v>
      </c>
      <c r="D1222" s="1" t="s">
        <v>568</v>
      </c>
      <c r="E1222" s="3">
        <v>600</v>
      </c>
      <c r="F1222" s="3">
        <v>600</v>
      </c>
      <c r="G1222" s="2" t="s">
        <v>442</v>
      </c>
    </row>
    <row r="1223" spans="1:7">
      <c r="A1223" s="1" t="s">
        <v>7</v>
      </c>
      <c r="B1223" s="2" t="s">
        <v>436</v>
      </c>
      <c r="C1223" s="1" t="s">
        <v>437</v>
      </c>
      <c r="D1223" s="1" t="s">
        <v>568</v>
      </c>
      <c r="E1223" s="3">
        <v>1450</v>
      </c>
      <c r="F1223" s="3">
        <v>1450</v>
      </c>
      <c r="G1223" s="2" t="s">
        <v>214</v>
      </c>
    </row>
    <row r="1224" spans="1:7">
      <c r="A1224" s="1" t="s">
        <v>7</v>
      </c>
      <c r="B1224" s="2" t="s">
        <v>436</v>
      </c>
      <c r="C1224" s="1" t="s">
        <v>20</v>
      </c>
      <c r="D1224" s="1" t="s">
        <v>440</v>
      </c>
      <c r="E1224" s="3">
        <v>560</v>
      </c>
      <c r="F1224" s="3">
        <v>560</v>
      </c>
      <c r="G1224" s="2" t="s">
        <v>438</v>
      </c>
    </row>
    <row r="1225" spans="1:7">
      <c r="A1225" s="1" t="s">
        <v>7</v>
      </c>
      <c r="B1225" s="2" t="s">
        <v>436</v>
      </c>
      <c r="C1225" s="1" t="s">
        <v>440</v>
      </c>
      <c r="D1225" s="1" t="s">
        <v>890</v>
      </c>
      <c r="E1225" s="3">
        <v>126</v>
      </c>
      <c r="F1225" s="3">
        <v>126</v>
      </c>
      <c r="G1225" s="2" t="s">
        <v>438</v>
      </c>
    </row>
    <row r="1226" spans="1:7">
      <c r="A1226" s="1" t="s">
        <v>7</v>
      </c>
      <c r="B1226" s="2" t="s">
        <v>436</v>
      </c>
      <c r="C1226" s="1" t="s">
        <v>20</v>
      </c>
      <c r="D1226" s="1" t="s">
        <v>440</v>
      </c>
      <c r="E1226" s="3">
        <v>1769</v>
      </c>
      <c r="F1226" s="3">
        <v>1769</v>
      </c>
      <c r="G1226" s="2" t="s">
        <v>131</v>
      </c>
    </row>
    <row r="1227" spans="1:7">
      <c r="A1227" s="1" t="s">
        <v>7</v>
      </c>
      <c r="B1227" s="2" t="s">
        <v>436</v>
      </c>
      <c r="C1227" s="1" t="s">
        <v>440</v>
      </c>
      <c r="D1227" s="1" t="s">
        <v>890</v>
      </c>
      <c r="E1227" s="3">
        <v>177</v>
      </c>
      <c r="F1227" s="3">
        <v>177</v>
      </c>
      <c r="G1227" s="2" t="s">
        <v>131</v>
      </c>
    </row>
    <row r="1228" spans="1:7">
      <c r="A1228" s="1" t="s">
        <v>7</v>
      </c>
      <c r="B1228" s="2" t="s">
        <v>436</v>
      </c>
      <c r="C1228" s="1" t="s">
        <v>440</v>
      </c>
      <c r="D1228" s="1" t="s">
        <v>819</v>
      </c>
      <c r="E1228" s="3">
        <v>442</v>
      </c>
      <c r="F1228" s="3">
        <v>442</v>
      </c>
      <c r="G1228" s="2" t="s">
        <v>131</v>
      </c>
    </row>
    <row r="1229" spans="1:7">
      <c r="A1229" s="1" t="s">
        <v>7</v>
      </c>
      <c r="B1229" s="2" t="s">
        <v>436</v>
      </c>
      <c r="C1229" s="1" t="s">
        <v>440</v>
      </c>
      <c r="D1229" s="1" t="s">
        <v>815</v>
      </c>
      <c r="E1229" s="3">
        <v>96</v>
      </c>
      <c r="F1229" s="3">
        <v>96</v>
      </c>
      <c r="G1229" s="2" t="s">
        <v>131</v>
      </c>
    </row>
    <row r="1230" spans="1:7">
      <c r="A1230" s="1" t="s">
        <v>7</v>
      </c>
      <c r="B1230" s="2" t="s">
        <v>436</v>
      </c>
      <c r="C1230" s="1" t="s">
        <v>440</v>
      </c>
      <c r="D1230" s="1" t="s">
        <v>762</v>
      </c>
      <c r="E1230" s="3">
        <v>501</v>
      </c>
      <c r="F1230" s="3">
        <v>501</v>
      </c>
      <c r="G1230" s="2" t="s">
        <v>131</v>
      </c>
    </row>
    <row r="1231" spans="1:7">
      <c r="A1231" s="1" t="s">
        <v>7</v>
      </c>
      <c r="B1231" s="2" t="s">
        <v>436</v>
      </c>
      <c r="C1231" s="1" t="s">
        <v>440</v>
      </c>
      <c r="D1231" s="1" t="s">
        <v>969</v>
      </c>
      <c r="E1231" s="3">
        <v>8.35</v>
      </c>
      <c r="F1231" s="3">
        <v>8.35</v>
      </c>
      <c r="G1231" s="2" t="s">
        <v>131</v>
      </c>
    </row>
    <row r="1232" spans="1:7">
      <c r="A1232" s="1" t="s">
        <v>7</v>
      </c>
      <c r="B1232" s="2" t="s">
        <v>436</v>
      </c>
      <c r="C1232" s="1" t="s">
        <v>20</v>
      </c>
      <c r="D1232" s="1" t="s">
        <v>440</v>
      </c>
      <c r="E1232" s="3">
        <v>1052</v>
      </c>
      <c r="F1232" s="3">
        <v>1052</v>
      </c>
      <c r="G1232" s="2" t="s">
        <v>442</v>
      </c>
    </row>
    <row r="1233" spans="1:7">
      <c r="A1233" s="1" t="s">
        <v>7</v>
      </c>
      <c r="B1233" s="2" t="s">
        <v>436</v>
      </c>
      <c r="C1233" s="1" t="s">
        <v>1174</v>
      </c>
      <c r="D1233" s="1" t="s">
        <v>440</v>
      </c>
      <c r="E1233" s="3">
        <v>1236</v>
      </c>
      <c r="F1233" s="3">
        <v>1236</v>
      </c>
      <c r="G1233" s="2" t="s">
        <v>442</v>
      </c>
    </row>
    <row r="1234" spans="1:7">
      <c r="A1234" s="1" t="s">
        <v>7</v>
      </c>
      <c r="B1234" s="2" t="s">
        <v>436</v>
      </c>
      <c r="C1234" s="1" t="s">
        <v>440</v>
      </c>
      <c r="D1234" s="1" t="s">
        <v>890</v>
      </c>
      <c r="E1234" s="3">
        <v>145</v>
      </c>
      <c r="F1234" s="3">
        <v>145</v>
      </c>
      <c r="G1234" s="2" t="s">
        <v>442</v>
      </c>
    </row>
    <row r="1235" spans="1:7">
      <c r="A1235" s="1" t="s">
        <v>7</v>
      </c>
      <c r="B1235" s="2" t="s">
        <v>436</v>
      </c>
      <c r="C1235" s="1" t="s">
        <v>440</v>
      </c>
      <c r="D1235" s="1" t="s">
        <v>819</v>
      </c>
      <c r="E1235" s="3">
        <v>572</v>
      </c>
      <c r="F1235" s="3">
        <v>572</v>
      </c>
      <c r="G1235" s="2" t="s">
        <v>442</v>
      </c>
    </row>
    <row r="1236" spans="1:7">
      <c r="A1236" s="1" t="s">
        <v>7</v>
      </c>
      <c r="B1236" s="2" t="s">
        <v>436</v>
      </c>
      <c r="C1236" s="1" t="s">
        <v>440</v>
      </c>
      <c r="D1236" s="1" t="s">
        <v>815</v>
      </c>
      <c r="E1236" s="3">
        <v>169</v>
      </c>
      <c r="F1236" s="3">
        <v>169</v>
      </c>
      <c r="G1236" s="2" t="s">
        <v>442</v>
      </c>
    </row>
    <row r="1237" spans="1:7">
      <c r="A1237" s="1" t="s">
        <v>7</v>
      </c>
      <c r="B1237" s="2" t="s">
        <v>436</v>
      </c>
      <c r="C1237" s="1" t="s">
        <v>440</v>
      </c>
      <c r="D1237" s="1" t="s">
        <v>762</v>
      </c>
      <c r="E1237" s="3">
        <v>514</v>
      </c>
      <c r="F1237" s="3">
        <v>514</v>
      </c>
      <c r="G1237" s="2" t="s">
        <v>442</v>
      </c>
    </row>
    <row r="1238" spans="1:7">
      <c r="A1238" s="1" t="s">
        <v>7</v>
      </c>
      <c r="B1238" s="2" t="s">
        <v>436</v>
      </c>
      <c r="C1238" s="1" t="s">
        <v>440</v>
      </c>
      <c r="D1238" s="1" t="s">
        <v>969</v>
      </c>
      <c r="E1238" s="3">
        <v>10.26</v>
      </c>
      <c r="F1238" s="3">
        <v>10.26</v>
      </c>
      <c r="G1238" s="2" t="s">
        <v>442</v>
      </c>
    </row>
    <row r="1239" spans="1:7">
      <c r="A1239" s="1" t="s">
        <v>7</v>
      </c>
      <c r="B1239" s="2" t="s">
        <v>436</v>
      </c>
      <c r="C1239" s="1" t="s">
        <v>1172</v>
      </c>
      <c r="D1239" s="1" t="s">
        <v>437</v>
      </c>
      <c r="E1239" s="3">
        <v>816</v>
      </c>
      <c r="F1239" s="3">
        <v>816</v>
      </c>
      <c r="G1239" s="2" t="s">
        <v>1235</v>
      </c>
    </row>
    <row r="1240" spans="1:7">
      <c r="A1240" s="1" t="s">
        <v>7</v>
      </c>
      <c r="B1240" s="2" t="s">
        <v>436</v>
      </c>
      <c r="C1240" s="1" t="s">
        <v>437</v>
      </c>
      <c r="D1240" s="1" t="s">
        <v>890</v>
      </c>
      <c r="E1240" s="3">
        <v>82</v>
      </c>
      <c r="F1240" s="3">
        <v>82</v>
      </c>
      <c r="G1240" s="2" t="s">
        <v>1235</v>
      </c>
    </row>
    <row r="1241" spans="1:7">
      <c r="A1241" s="1" t="s">
        <v>7</v>
      </c>
      <c r="B1241" s="2" t="s">
        <v>436</v>
      </c>
      <c r="C1241" s="1" t="s">
        <v>437</v>
      </c>
      <c r="D1241" s="1" t="s">
        <v>819</v>
      </c>
      <c r="E1241" s="3">
        <v>204</v>
      </c>
      <c r="F1241" s="3">
        <v>204</v>
      </c>
      <c r="G1241" s="2" t="s">
        <v>1235</v>
      </c>
    </row>
    <row r="1242" spans="1:7">
      <c r="A1242" s="1" t="s">
        <v>7</v>
      </c>
      <c r="B1242" s="2" t="s">
        <v>436</v>
      </c>
      <c r="C1242" s="1" t="s">
        <v>437</v>
      </c>
      <c r="D1242" s="1" t="s">
        <v>568</v>
      </c>
      <c r="E1242" s="3">
        <v>149</v>
      </c>
      <c r="F1242" s="3">
        <v>149</v>
      </c>
      <c r="G1242" s="2" t="s">
        <v>1235</v>
      </c>
    </row>
    <row r="1243" spans="1:7">
      <c r="A1243" s="1" t="s">
        <v>7</v>
      </c>
      <c r="B1243" s="2" t="s">
        <v>436</v>
      </c>
      <c r="C1243" s="1" t="s">
        <v>437</v>
      </c>
      <c r="D1243" s="1" t="s">
        <v>500</v>
      </c>
      <c r="E1243" s="3">
        <v>381</v>
      </c>
      <c r="F1243" s="3">
        <v>381</v>
      </c>
      <c r="G1243" s="2" t="s">
        <v>1235</v>
      </c>
    </row>
    <row r="1244" spans="1:7">
      <c r="A1244" s="1" t="s">
        <v>7</v>
      </c>
      <c r="B1244" s="2" t="s">
        <v>436</v>
      </c>
      <c r="C1244" s="1" t="s">
        <v>1175</v>
      </c>
      <c r="D1244" s="1" t="s">
        <v>817</v>
      </c>
      <c r="E1244" s="3">
        <v>18.36</v>
      </c>
      <c r="F1244" s="3">
        <v>18.36</v>
      </c>
      <c r="G1244" s="2" t="s">
        <v>1235</v>
      </c>
    </row>
    <row r="1245" spans="1:7">
      <c r="A1245" s="1" t="s">
        <v>7</v>
      </c>
      <c r="B1245" s="2" t="s">
        <v>436</v>
      </c>
      <c r="C1245" s="1" t="s">
        <v>1172</v>
      </c>
      <c r="D1245" s="1" t="s">
        <v>437</v>
      </c>
      <c r="E1245" s="3">
        <v>10256</v>
      </c>
      <c r="F1245" s="3">
        <v>10256</v>
      </c>
      <c r="G1245" s="2" t="s">
        <v>1236</v>
      </c>
    </row>
    <row r="1246" spans="1:7">
      <c r="A1246" s="1" t="s">
        <v>7</v>
      </c>
      <c r="B1246" s="2" t="s">
        <v>436</v>
      </c>
      <c r="C1246" s="1" t="s">
        <v>437</v>
      </c>
      <c r="D1246" s="1" t="s">
        <v>890</v>
      </c>
      <c r="E1246" s="3">
        <v>1024</v>
      </c>
      <c r="F1246" s="3">
        <v>1024</v>
      </c>
      <c r="G1246" s="2" t="s">
        <v>1236</v>
      </c>
    </row>
    <row r="1247" spans="1:7">
      <c r="A1247" s="1" t="s">
        <v>7</v>
      </c>
      <c r="B1247" s="2" t="s">
        <v>436</v>
      </c>
      <c r="C1247" s="1" t="s">
        <v>437</v>
      </c>
      <c r="D1247" s="1" t="s">
        <v>819</v>
      </c>
      <c r="E1247" s="3">
        <v>2564</v>
      </c>
      <c r="F1247" s="3">
        <v>2564</v>
      </c>
      <c r="G1247" s="2" t="s">
        <v>1236</v>
      </c>
    </row>
    <row r="1248" spans="1:7">
      <c r="A1248" s="1" t="s">
        <v>7</v>
      </c>
      <c r="B1248" s="2" t="s">
        <v>436</v>
      </c>
      <c r="C1248" s="1" t="s">
        <v>437</v>
      </c>
      <c r="D1248" s="1" t="s">
        <v>815</v>
      </c>
      <c r="E1248" s="3">
        <v>668</v>
      </c>
      <c r="F1248" s="3">
        <v>668</v>
      </c>
      <c r="G1248" s="2" t="s">
        <v>1236</v>
      </c>
    </row>
    <row r="1249" spans="1:7">
      <c r="A1249" s="1" t="s">
        <v>7</v>
      </c>
      <c r="B1249" s="2" t="s">
        <v>436</v>
      </c>
      <c r="C1249" s="1" t="s">
        <v>437</v>
      </c>
      <c r="D1249" s="1" t="s">
        <v>568</v>
      </c>
      <c r="E1249" s="3">
        <v>6000</v>
      </c>
      <c r="F1249" s="3">
        <v>6000</v>
      </c>
      <c r="G1249" s="2" t="s">
        <v>1236</v>
      </c>
    </row>
    <row r="1250" spans="1:7">
      <c r="A1250" s="1" t="s">
        <v>7</v>
      </c>
      <c r="B1250" s="2" t="s">
        <v>436</v>
      </c>
      <c r="C1250" s="1" t="s">
        <v>1175</v>
      </c>
      <c r="D1250" s="1" t="s">
        <v>817</v>
      </c>
      <c r="E1250" s="3">
        <v>230.76</v>
      </c>
      <c r="F1250" s="3">
        <v>230.76</v>
      </c>
      <c r="G1250" s="2" t="s">
        <v>1236</v>
      </c>
    </row>
    <row r="1251" spans="1:7">
      <c r="A1251" s="1" t="s">
        <v>7</v>
      </c>
      <c r="B1251" s="2" t="s">
        <v>436</v>
      </c>
      <c r="C1251" s="1" t="s">
        <v>1172</v>
      </c>
      <c r="D1251" s="1" t="s">
        <v>437</v>
      </c>
      <c r="E1251" s="3">
        <v>15000</v>
      </c>
      <c r="F1251" s="3">
        <v>15000</v>
      </c>
      <c r="G1251" s="2" t="s">
        <v>444</v>
      </c>
    </row>
    <row r="1252" spans="1:7">
      <c r="A1252" s="1" t="s">
        <v>7</v>
      </c>
      <c r="B1252" s="2" t="s">
        <v>436</v>
      </c>
      <c r="C1252" s="1" t="s">
        <v>437</v>
      </c>
      <c r="D1252" s="1" t="s">
        <v>890</v>
      </c>
      <c r="E1252" s="3">
        <v>1500</v>
      </c>
      <c r="F1252" s="3">
        <v>1500</v>
      </c>
      <c r="G1252" s="2" t="s">
        <v>444</v>
      </c>
    </row>
    <row r="1253" spans="1:7">
      <c r="A1253" s="1" t="s">
        <v>7</v>
      </c>
      <c r="B1253" s="2" t="s">
        <v>436</v>
      </c>
      <c r="C1253" s="1" t="s">
        <v>437</v>
      </c>
      <c r="D1253" s="1" t="s">
        <v>819</v>
      </c>
      <c r="E1253" s="3">
        <v>3750</v>
      </c>
      <c r="F1253" s="3">
        <v>3750</v>
      </c>
      <c r="G1253" s="2" t="s">
        <v>444</v>
      </c>
    </row>
    <row r="1254" spans="1:7">
      <c r="A1254" s="1" t="s">
        <v>7</v>
      </c>
      <c r="B1254" s="2" t="s">
        <v>436</v>
      </c>
      <c r="C1254" s="1" t="s">
        <v>437</v>
      </c>
      <c r="D1254" s="1" t="s">
        <v>815</v>
      </c>
      <c r="E1254" s="3">
        <v>975</v>
      </c>
      <c r="F1254" s="3">
        <v>975</v>
      </c>
      <c r="G1254" s="2" t="s">
        <v>444</v>
      </c>
    </row>
    <row r="1255" spans="1:7">
      <c r="A1255" s="1" t="s">
        <v>7</v>
      </c>
      <c r="B1255" s="2" t="s">
        <v>436</v>
      </c>
      <c r="C1255" s="1" t="s">
        <v>437</v>
      </c>
      <c r="D1255" s="1" t="s">
        <v>762</v>
      </c>
      <c r="E1255" s="3">
        <v>2500</v>
      </c>
      <c r="F1255" s="3">
        <v>2500</v>
      </c>
      <c r="G1255" s="2" t="s">
        <v>444</v>
      </c>
    </row>
    <row r="1256" spans="1:7">
      <c r="A1256" s="1" t="s">
        <v>7</v>
      </c>
      <c r="B1256" s="2" t="s">
        <v>436</v>
      </c>
      <c r="C1256" s="1" t="s">
        <v>1175</v>
      </c>
      <c r="D1256" s="1" t="s">
        <v>817</v>
      </c>
      <c r="E1256" s="3">
        <v>337.5</v>
      </c>
      <c r="F1256" s="3">
        <v>337.5</v>
      </c>
      <c r="G1256" s="2" t="s">
        <v>444</v>
      </c>
    </row>
    <row r="1257" spans="1:7">
      <c r="A1257" s="1" t="s">
        <v>7</v>
      </c>
      <c r="B1257" s="2" t="s">
        <v>436</v>
      </c>
      <c r="C1257" s="1" t="s">
        <v>437</v>
      </c>
      <c r="D1257" s="1" t="s">
        <v>500</v>
      </c>
      <c r="E1257" s="3">
        <v>510</v>
      </c>
      <c r="F1257" s="3">
        <v>510</v>
      </c>
      <c r="G1257" s="2" t="s">
        <v>442</v>
      </c>
    </row>
    <row r="1258" spans="1:7">
      <c r="A1258" s="1" t="s">
        <v>7</v>
      </c>
      <c r="B1258" s="2" t="s">
        <v>436</v>
      </c>
      <c r="C1258" s="1" t="s">
        <v>1172</v>
      </c>
      <c r="D1258" s="1" t="s">
        <v>437</v>
      </c>
      <c r="E1258" s="3">
        <v>5254</v>
      </c>
      <c r="F1258" s="3">
        <v>5254</v>
      </c>
      <c r="G1258" s="2" t="s">
        <v>441</v>
      </c>
    </row>
    <row r="1259" spans="1:7">
      <c r="A1259" s="1" t="s">
        <v>7</v>
      </c>
      <c r="B1259" s="2" t="s">
        <v>436</v>
      </c>
      <c r="C1259" s="1" t="s">
        <v>437</v>
      </c>
      <c r="D1259" s="1" t="s">
        <v>890</v>
      </c>
      <c r="E1259" s="3">
        <v>605</v>
      </c>
      <c r="F1259" s="3">
        <v>605</v>
      </c>
      <c r="G1259" s="2" t="s">
        <v>441</v>
      </c>
    </row>
    <row r="1260" spans="1:7">
      <c r="A1260" s="1" t="s">
        <v>7</v>
      </c>
      <c r="B1260" s="2" t="s">
        <v>436</v>
      </c>
      <c r="C1260" s="1" t="s">
        <v>437</v>
      </c>
      <c r="D1260" s="1" t="s">
        <v>819</v>
      </c>
      <c r="E1260" s="3">
        <v>1314</v>
      </c>
      <c r="F1260" s="3">
        <v>1314</v>
      </c>
      <c r="G1260" s="2" t="s">
        <v>441</v>
      </c>
    </row>
    <row r="1261" spans="1:7">
      <c r="A1261" s="1" t="s">
        <v>7</v>
      </c>
      <c r="B1261" s="2" t="s">
        <v>436</v>
      </c>
      <c r="C1261" s="1" t="s">
        <v>437</v>
      </c>
      <c r="D1261" s="1" t="s">
        <v>815</v>
      </c>
      <c r="E1261" s="3">
        <v>412</v>
      </c>
      <c r="F1261" s="3">
        <v>412</v>
      </c>
      <c r="G1261" s="2" t="s">
        <v>441</v>
      </c>
    </row>
    <row r="1262" spans="1:7">
      <c r="A1262" s="1" t="s">
        <v>7</v>
      </c>
      <c r="B1262" s="2" t="s">
        <v>436</v>
      </c>
      <c r="C1262" s="1" t="s">
        <v>437</v>
      </c>
      <c r="D1262" s="1" t="s">
        <v>969</v>
      </c>
      <c r="E1262" s="3">
        <v>20</v>
      </c>
      <c r="F1262" s="3">
        <v>20</v>
      </c>
      <c r="G1262" s="2" t="s">
        <v>441</v>
      </c>
    </row>
    <row r="1263" spans="1:7">
      <c r="A1263" s="1" t="s">
        <v>7</v>
      </c>
      <c r="B1263" s="2" t="s">
        <v>436</v>
      </c>
      <c r="C1263" s="1" t="s">
        <v>1175</v>
      </c>
      <c r="D1263" s="1" t="s">
        <v>817</v>
      </c>
      <c r="E1263" s="3">
        <v>118.22</v>
      </c>
      <c r="F1263" s="3">
        <v>118.22</v>
      </c>
      <c r="G1263" s="2" t="s">
        <v>441</v>
      </c>
    </row>
    <row r="1264" spans="1:7">
      <c r="A1264" s="1" t="s">
        <v>7</v>
      </c>
      <c r="B1264" s="2" t="s">
        <v>436</v>
      </c>
      <c r="C1264" s="1" t="s">
        <v>1175</v>
      </c>
      <c r="D1264" s="1" t="s">
        <v>817</v>
      </c>
      <c r="E1264" s="3">
        <v>-0.6</v>
      </c>
      <c r="F1264" s="3">
        <v>-0.6</v>
      </c>
      <c r="G1264" s="2" t="s">
        <v>16</v>
      </c>
    </row>
    <row r="1265" spans="1:7">
      <c r="A1265" s="136" t="s">
        <v>1237</v>
      </c>
      <c r="B1265" s="136"/>
      <c r="C1265" s="136"/>
      <c r="D1265" s="136"/>
      <c r="E1265" s="4">
        <v>9156866.9600000009</v>
      </c>
      <c r="F1265" s="4">
        <v>9156866.9600000009</v>
      </c>
      <c r="G1265" s="4" t="s">
        <v>7</v>
      </c>
    </row>
  </sheetData>
  <mergeCells count="1">
    <mergeCell ref="A1265:D1265"/>
  </mergeCell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sheetPr filterMode="1"/>
  <dimension ref="A1:C1264"/>
  <sheetViews>
    <sheetView workbookViewId="0">
      <selection sqref="A1:XFD1048576"/>
    </sheetView>
  </sheetViews>
  <sheetFormatPr defaultRowHeight="15"/>
  <sheetData>
    <row r="1" spans="1:3">
      <c r="A1" s="8" t="s">
        <v>8</v>
      </c>
      <c r="B1" s="8" t="s">
        <v>10</v>
      </c>
      <c r="C1" s="5" t="s">
        <v>6</v>
      </c>
    </row>
    <row r="2" spans="1:3" hidden="1">
      <c r="A2" s="1" t="s">
        <v>14</v>
      </c>
      <c r="B2" s="3">
        <v>0.39</v>
      </c>
      <c r="C2" s="2" t="s">
        <v>16</v>
      </c>
    </row>
    <row r="3" spans="1:3" hidden="1">
      <c r="A3" s="1" t="s">
        <v>19</v>
      </c>
      <c r="B3" s="3">
        <v>9686</v>
      </c>
      <c r="C3" s="2" t="s">
        <v>16</v>
      </c>
    </row>
    <row r="4" spans="1:3" hidden="1">
      <c r="A4" s="1" t="s">
        <v>23</v>
      </c>
      <c r="B4" s="3">
        <v>0.24</v>
      </c>
      <c r="C4" s="2" t="s">
        <v>16</v>
      </c>
    </row>
    <row r="5" spans="1:3" hidden="1">
      <c r="A5" s="1" t="s">
        <v>26</v>
      </c>
      <c r="B5" s="3">
        <v>20000</v>
      </c>
      <c r="C5" s="2" t="s">
        <v>16</v>
      </c>
    </row>
    <row r="6" spans="1:3">
      <c r="A6" s="1" t="s">
        <v>30</v>
      </c>
      <c r="B6" s="3">
        <v>27</v>
      </c>
      <c r="C6" s="2" t="s">
        <v>16</v>
      </c>
    </row>
    <row r="7" spans="1:3" hidden="1">
      <c r="A7" s="1" t="s">
        <v>33</v>
      </c>
      <c r="B7" s="3">
        <v>10219.18</v>
      </c>
      <c r="C7" s="2" t="s">
        <v>16</v>
      </c>
    </row>
    <row r="8" spans="1:3">
      <c r="A8" s="1" t="s">
        <v>30</v>
      </c>
      <c r="B8" s="3">
        <v>29</v>
      </c>
      <c r="C8" s="2" t="s">
        <v>16</v>
      </c>
    </row>
    <row r="9" spans="1:3">
      <c r="A9" s="1" t="s">
        <v>30</v>
      </c>
      <c r="B9" s="3">
        <v>5</v>
      </c>
      <c r="C9" s="2" t="s">
        <v>16</v>
      </c>
    </row>
    <row r="10" spans="1:3">
      <c r="A10" s="1" t="s">
        <v>38</v>
      </c>
      <c r="B10" s="3">
        <v>7.23</v>
      </c>
      <c r="C10" s="2" t="s">
        <v>40</v>
      </c>
    </row>
    <row r="11" spans="1:3">
      <c r="A11" s="1" t="s">
        <v>38</v>
      </c>
      <c r="B11" s="3">
        <v>155.4</v>
      </c>
      <c r="C11" s="2" t="s">
        <v>44</v>
      </c>
    </row>
    <row r="12" spans="1:3">
      <c r="A12" s="1" t="s">
        <v>38</v>
      </c>
      <c r="B12" s="3">
        <v>9.24</v>
      </c>
      <c r="C12" s="2" t="s">
        <v>47</v>
      </c>
    </row>
    <row r="13" spans="1:3">
      <c r="A13" s="1" t="s">
        <v>50</v>
      </c>
      <c r="B13" s="3">
        <v>217.64</v>
      </c>
      <c r="C13" s="2" t="s">
        <v>52</v>
      </c>
    </row>
    <row r="14" spans="1:3">
      <c r="A14" s="1" t="s">
        <v>55</v>
      </c>
      <c r="B14" s="3">
        <v>12.64</v>
      </c>
      <c r="C14" s="2" t="s">
        <v>57</v>
      </c>
    </row>
    <row r="15" spans="1:3">
      <c r="A15" s="1" t="s">
        <v>55</v>
      </c>
      <c r="B15" s="3">
        <v>27.73</v>
      </c>
      <c r="C15" s="2" t="s">
        <v>52</v>
      </c>
    </row>
    <row r="16" spans="1:3">
      <c r="A16" s="1" t="s">
        <v>38</v>
      </c>
      <c r="B16" s="3">
        <v>4.03</v>
      </c>
      <c r="C16" s="2" t="s">
        <v>52</v>
      </c>
    </row>
    <row r="17" spans="1:3" hidden="1">
      <c r="A17" s="1" t="s">
        <v>60</v>
      </c>
      <c r="B17" s="3">
        <v>104</v>
      </c>
      <c r="C17" s="2" t="s">
        <v>16</v>
      </c>
    </row>
    <row r="18" spans="1:3" hidden="1">
      <c r="A18" s="1" t="s">
        <v>60</v>
      </c>
      <c r="B18" s="3">
        <v>104</v>
      </c>
      <c r="C18" s="2" t="s">
        <v>16</v>
      </c>
    </row>
    <row r="19" spans="1:3" hidden="1">
      <c r="A19" s="1" t="s">
        <v>60</v>
      </c>
      <c r="B19" s="3">
        <v>104</v>
      </c>
      <c r="C19" s="2" t="s">
        <v>16</v>
      </c>
    </row>
    <row r="20" spans="1:3" hidden="1">
      <c r="A20" s="1" t="s">
        <v>27</v>
      </c>
      <c r="B20" s="3">
        <v>20000</v>
      </c>
      <c r="C20" s="2" t="s">
        <v>16</v>
      </c>
    </row>
    <row r="21" spans="1:3" hidden="1">
      <c r="A21" s="1" t="s">
        <v>70</v>
      </c>
      <c r="B21" s="3">
        <v>15.23</v>
      </c>
      <c r="C21" s="2" t="s">
        <v>16</v>
      </c>
    </row>
    <row r="22" spans="1:3" hidden="1">
      <c r="A22" s="1" t="s">
        <v>70</v>
      </c>
      <c r="B22" s="3">
        <v>560</v>
      </c>
      <c r="C22" s="2" t="s">
        <v>16</v>
      </c>
    </row>
    <row r="23" spans="1:3" hidden="1">
      <c r="A23" s="1" t="s">
        <v>51</v>
      </c>
      <c r="B23" s="3">
        <v>12.8</v>
      </c>
      <c r="C23" s="2" t="s">
        <v>76</v>
      </c>
    </row>
    <row r="24" spans="1:3" hidden="1">
      <c r="A24" s="1" t="s">
        <v>43</v>
      </c>
      <c r="B24" s="3">
        <v>771</v>
      </c>
      <c r="C24" s="2" t="s">
        <v>76</v>
      </c>
    </row>
    <row r="25" spans="1:3">
      <c r="A25" s="1" t="s">
        <v>81</v>
      </c>
      <c r="B25" s="3">
        <v>134.44999999999999</v>
      </c>
      <c r="C25" s="2" t="s">
        <v>82</v>
      </c>
    </row>
    <row r="26" spans="1:3" hidden="1">
      <c r="A26" s="1" t="s">
        <v>84</v>
      </c>
      <c r="B26" s="3">
        <v>2.4300000000000002</v>
      </c>
      <c r="C26" s="2" t="s">
        <v>76</v>
      </c>
    </row>
    <row r="27" spans="1:3" hidden="1">
      <c r="A27" s="1" t="s">
        <v>84</v>
      </c>
      <c r="B27" s="3">
        <v>146.49</v>
      </c>
      <c r="C27" s="2" t="s">
        <v>76</v>
      </c>
    </row>
    <row r="28" spans="1:3" hidden="1">
      <c r="A28" s="1" t="s">
        <v>84</v>
      </c>
      <c r="B28" s="3">
        <v>25.55</v>
      </c>
      <c r="C28" s="2" t="s">
        <v>82</v>
      </c>
    </row>
    <row r="29" spans="1:3">
      <c r="A29" s="1" t="s">
        <v>81</v>
      </c>
      <c r="B29" s="3">
        <v>210.08</v>
      </c>
      <c r="C29" s="2" t="s">
        <v>87</v>
      </c>
    </row>
    <row r="30" spans="1:3" hidden="1">
      <c r="A30" s="1" t="s">
        <v>84</v>
      </c>
      <c r="B30" s="3">
        <v>39.92</v>
      </c>
      <c r="C30" s="2" t="s">
        <v>87</v>
      </c>
    </row>
    <row r="31" spans="1:3" hidden="1">
      <c r="A31" s="1" t="s">
        <v>61</v>
      </c>
      <c r="B31" s="3">
        <v>29468</v>
      </c>
      <c r="C31" s="2" t="s">
        <v>16</v>
      </c>
    </row>
    <row r="32" spans="1:3" hidden="1">
      <c r="A32" s="1" t="s">
        <v>91</v>
      </c>
      <c r="B32" s="3">
        <v>4704.97</v>
      </c>
      <c r="C32" s="2" t="s">
        <v>16</v>
      </c>
    </row>
    <row r="33" spans="1:3" hidden="1">
      <c r="A33" s="1" t="s">
        <v>61</v>
      </c>
      <c r="B33" s="3">
        <v>87.39</v>
      </c>
      <c r="C33" s="2" t="s">
        <v>16</v>
      </c>
    </row>
    <row r="34" spans="1:3" hidden="1">
      <c r="A34" s="1" t="s">
        <v>61</v>
      </c>
      <c r="B34" s="3">
        <v>87.39</v>
      </c>
      <c r="C34" s="2" t="s">
        <v>16</v>
      </c>
    </row>
    <row r="35" spans="1:3" hidden="1">
      <c r="A35" s="1" t="s">
        <v>61</v>
      </c>
      <c r="B35" s="3">
        <v>87.39</v>
      </c>
      <c r="C35" s="2" t="s">
        <v>16</v>
      </c>
    </row>
    <row r="36" spans="1:3" hidden="1">
      <c r="A36" s="1" t="s">
        <v>61</v>
      </c>
      <c r="B36" s="3">
        <v>16.61</v>
      </c>
      <c r="C36" s="2" t="s">
        <v>16</v>
      </c>
    </row>
    <row r="37" spans="1:3" hidden="1">
      <c r="A37" s="1" t="s">
        <v>61</v>
      </c>
      <c r="B37" s="3">
        <v>16.61</v>
      </c>
      <c r="C37" s="2" t="s">
        <v>16</v>
      </c>
    </row>
    <row r="38" spans="1:3" hidden="1">
      <c r="A38" s="1" t="s">
        <v>61</v>
      </c>
      <c r="B38" s="3">
        <v>16.61</v>
      </c>
      <c r="C38" s="2" t="s">
        <v>16</v>
      </c>
    </row>
    <row r="39" spans="1:3" hidden="1">
      <c r="A39" s="1" t="s">
        <v>105</v>
      </c>
      <c r="B39" s="3">
        <v>20855.59</v>
      </c>
      <c r="C39" s="2" t="s">
        <v>16</v>
      </c>
    </row>
    <row r="40" spans="1:3">
      <c r="A40" s="1" t="s">
        <v>107</v>
      </c>
      <c r="B40" s="3">
        <v>-5187</v>
      </c>
      <c r="C40" s="2" t="s">
        <v>16</v>
      </c>
    </row>
    <row r="41" spans="1:3" hidden="1">
      <c r="A41" s="1" t="s">
        <v>70</v>
      </c>
      <c r="B41" s="3">
        <v>103.2</v>
      </c>
      <c r="C41" s="2" t="s">
        <v>16</v>
      </c>
    </row>
    <row r="42" spans="1:3" hidden="1">
      <c r="A42" s="1" t="s">
        <v>70</v>
      </c>
      <c r="B42" s="3">
        <v>114</v>
      </c>
      <c r="C42" s="2" t="s">
        <v>16</v>
      </c>
    </row>
    <row r="43" spans="1:3" hidden="1">
      <c r="A43" s="1" t="s">
        <v>70</v>
      </c>
      <c r="B43" s="3">
        <v>2.4</v>
      </c>
      <c r="C43" s="2" t="s">
        <v>16</v>
      </c>
    </row>
    <row r="44" spans="1:3" hidden="1">
      <c r="A44" s="1" t="s">
        <v>70</v>
      </c>
      <c r="B44" s="3">
        <v>57.12</v>
      </c>
      <c r="C44" s="2" t="s">
        <v>16</v>
      </c>
    </row>
    <row r="45" spans="1:3" hidden="1">
      <c r="A45" s="1" t="s">
        <v>70</v>
      </c>
      <c r="B45" s="3">
        <v>60</v>
      </c>
      <c r="C45" s="2" t="s">
        <v>16</v>
      </c>
    </row>
    <row r="46" spans="1:3" hidden="1">
      <c r="A46" s="1" t="s">
        <v>70</v>
      </c>
      <c r="B46" s="3">
        <v>124</v>
      </c>
      <c r="C46" s="2" t="s">
        <v>16</v>
      </c>
    </row>
    <row r="47" spans="1:3" hidden="1">
      <c r="A47" s="1" t="s">
        <v>19</v>
      </c>
      <c r="B47" s="3">
        <v>157.08000000000001</v>
      </c>
      <c r="C47" s="2" t="s">
        <v>16</v>
      </c>
    </row>
    <row r="48" spans="1:3" hidden="1">
      <c r="A48" s="1" t="s">
        <v>119</v>
      </c>
      <c r="B48" s="3">
        <v>1420</v>
      </c>
      <c r="C48" s="2" t="s">
        <v>16</v>
      </c>
    </row>
    <row r="49" spans="1:3">
      <c r="A49" s="1" t="s">
        <v>30</v>
      </c>
      <c r="B49" s="3">
        <v>4</v>
      </c>
      <c r="C49" s="2" t="s">
        <v>16</v>
      </c>
    </row>
    <row r="50" spans="1:3">
      <c r="A50" s="1" t="s">
        <v>30</v>
      </c>
      <c r="B50" s="3">
        <v>5</v>
      </c>
      <c r="C50" s="2" t="s">
        <v>16</v>
      </c>
    </row>
    <row r="51" spans="1:3" hidden="1">
      <c r="A51" s="1" t="s">
        <v>26</v>
      </c>
      <c r="B51" s="3">
        <v>198.73</v>
      </c>
      <c r="C51" s="2" t="s">
        <v>16</v>
      </c>
    </row>
    <row r="52" spans="1:3" hidden="1">
      <c r="A52" s="1" t="s">
        <v>26</v>
      </c>
      <c r="B52" s="3">
        <v>198.73</v>
      </c>
      <c r="C52" s="2" t="s">
        <v>16</v>
      </c>
    </row>
    <row r="53" spans="1:3" hidden="1">
      <c r="A53" s="1" t="s">
        <v>26</v>
      </c>
      <c r="B53" s="3">
        <v>198.73</v>
      </c>
      <c r="C53" s="2" t="s">
        <v>16</v>
      </c>
    </row>
    <row r="54" spans="1:3" hidden="1">
      <c r="A54" s="1" t="s">
        <v>26</v>
      </c>
      <c r="B54" s="3">
        <v>198.73</v>
      </c>
      <c r="C54" s="2" t="s">
        <v>16</v>
      </c>
    </row>
    <row r="55" spans="1:3" hidden="1">
      <c r="A55" s="1" t="s">
        <v>26</v>
      </c>
      <c r="B55" s="3">
        <v>198.73</v>
      </c>
      <c r="C55" s="2" t="s">
        <v>16</v>
      </c>
    </row>
    <row r="56" spans="1:3">
      <c r="A56" s="1" t="s">
        <v>55</v>
      </c>
      <c r="B56" s="3">
        <v>9.24</v>
      </c>
      <c r="C56" s="2" t="s">
        <v>125</v>
      </c>
    </row>
    <row r="57" spans="1:3">
      <c r="A57" s="1" t="s">
        <v>55</v>
      </c>
      <c r="B57" s="3">
        <v>14.41</v>
      </c>
      <c r="C57" s="2" t="s">
        <v>128</v>
      </c>
    </row>
    <row r="58" spans="1:3">
      <c r="A58" s="1" t="s">
        <v>50</v>
      </c>
      <c r="B58" s="3">
        <v>12.8</v>
      </c>
      <c r="C58" s="2" t="s">
        <v>131</v>
      </c>
    </row>
    <row r="59" spans="1:3">
      <c r="A59" s="1" t="s">
        <v>38</v>
      </c>
      <c r="B59" s="3">
        <v>8.9499999999999993</v>
      </c>
      <c r="C59" s="2" t="s">
        <v>76</v>
      </c>
    </row>
    <row r="60" spans="1:3">
      <c r="A60" s="1" t="s">
        <v>55</v>
      </c>
      <c r="B60" s="3">
        <v>13.1</v>
      </c>
      <c r="C60" s="2" t="s">
        <v>136</v>
      </c>
    </row>
    <row r="61" spans="1:3">
      <c r="A61" s="1" t="s">
        <v>50</v>
      </c>
      <c r="B61" s="3">
        <v>88.09</v>
      </c>
      <c r="C61" s="2" t="s">
        <v>139</v>
      </c>
    </row>
    <row r="62" spans="1:3">
      <c r="A62" s="1" t="s">
        <v>38</v>
      </c>
      <c r="B62" s="3">
        <v>5.87</v>
      </c>
      <c r="C62" s="2" t="s">
        <v>142</v>
      </c>
    </row>
    <row r="63" spans="1:3">
      <c r="A63" s="1" t="s">
        <v>55</v>
      </c>
      <c r="B63" s="3">
        <v>20.96</v>
      </c>
      <c r="C63" s="2" t="s">
        <v>145</v>
      </c>
    </row>
    <row r="64" spans="1:3">
      <c r="A64" s="1" t="s">
        <v>55</v>
      </c>
      <c r="B64" s="3">
        <v>26.2</v>
      </c>
      <c r="C64" s="2" t="s">
        <v>148</v>
      </c>
    </row>
    <row r="65" spans="1:3">
      <c r="A65" s="1" t="s">
        <v>38</v>
      </c>
      <c r="B65" s="3">
        <v>1.18</v>
      </c>
      <c r="C65" s="2" t="s">
        <v>47</v>
      </c>
    </row>
    <row r="66" spans="1:3">
      <c r="A66" s="1" t="s">
        <v>38</v>
      </c>
      <c r="B66" s="3">
        <v>28.44</v>
      </c>
      <c r="C66" s="2" t="s">
        <v>40</v>
      </c>
    </row>
    <row r="67" spans="1:3">
      <c r="A67" s="1" t="s">
        <v>38</v>
      </c>
      <c r="B67" s="3">
        <v>1.34</v>
      </c>
      <c r="C67" s="2" t="s">
        <v>125</v>
      </c>
    </row>
    <row r="68" spans="1:3">
      <c r="A68" s="1" t="s">
        <v>55</v>
      </c>
      <c r="B68" s="3">
        <v>9.24</v>
      </c>
      <c r="C68" s="2" t="s">
        <v>139</v>
      </c>
    </row>
    <row r="69" spans="1:3">
      <c r="A69" s="1" t="s">
        <v>38</v>
      </c>
      <c r="B69" s="3">
        <v>40.130000000000003</v>
      </c>
      <c r="C69" s="2" t="s">
        <v>47</v>
      </c>
    </row>
    <row r="70" spans="1:3">
      <c r="A70" s="1" t="s">
        <v>38</v>
      </c>
      <c r="B70" s="3">
        <v>1.34</v>
      </c>
      <c r="C70" s="2" t="s">
        <v>139</v>
      </c>
    </row>
    <row r="71" spans="1:3" hidden="1">
      <c r="A71" s="1" t="s">
        <v>60</v>
      </c>
      <c r="B71" s="3">
        <v>104</v>
      </c>
      <c r="C71" s="2" t="s">
        <v>16</v>
      </c>
    </row>
    <row r="72" spans="1:3" hidden="1">
      <c r="A72" s="1" t="s">
        <v>60</v>
      </c>
      <c r="B72" s="3">
        <v>524.37</v>
      </c>
      <c r="C72" s="2" t="s">
        <v>16</v>
      </c>
    </row>
    <row r="73" spans="1:3" hidden="1">
      <c r="A73" s="1" t="s">
        <v>60</v>
      </c>
      <c r="B73" s="3">
        <v>99.63</v>
      </c>
      <c r="C73" s="2" t="s">
        <v>16</v>
      </c>
    </row>
    <row r="74" spans="1:3" hidden="1">
      <c r="A74" s="1" t="s">
        <v>60</v>
      </c>
      <c r="B74" s="3">
        <v>87.39</v>
      </c>
      <c r="C74" s="2" t="s">
        <v>16</v>
      </c>
    </row>
    <row r="75" spans="1:3" hidden="1">
      <c r="A75" s="1" t="s">
        <v>60</v>
      </c>
      <c r="B75" s="3">
        <v>16.61</v>
      </c>
      <c r="C75" s="2" t="s">
        <v>16</v>
      </c>
    </row>
    <row r="76" spans="1:3" hidden="1">
      <c r="A76" s="1" t="s">
        <v>60</v>
      </c>
      <c r="B76" s="3">
        <v>693.28</v>
      </c>
      <c r="C76" s="2" t="s">
        <v>16</v>
      </c>
    </row>
    <row r="77" spans="1:3" hidden="1">
      <c r="A77" s="1" t="s">
        <v>60</v>
      </c>
      <c r="B77" s="3">
        <v>131.72</v>
      </c>
      <c r="C77" s="2" t="s">
        <v>16</v>
      </c>
    </row>
    <row r="78" spans="1:3" hidden="1">
      <c r="A78" s="1" t="s">
        <v>70</v>
      </c>
      <c r="B78" s="3">
        <v>17</v>
      </c>
      <c r="C78" s="2" t="s">
        <v>16</v>
      </c>
    </row>
    <row r="79" spans="1:3" hidden="1">
      <c r="A79" s="1" t="s">
        <v>111</v>
      </c>
      <c r="B79" s="3">
        <v>460.72</v>
      </c>
      <c r="C79" s="2" t="s">
        <v>16</v>
      </c>
    </row>
    <row r="80" spans="1:3" hidden="1">
      <c r="A80" s="1" t="s">
        <v>60</v>
      </c>
      <c r="B80" s="3">
        <v>4473.1099999999997</v>
      </c>
      <c r="C80" s="2" t="s">
        <v>16</v>
      </c>
    </row>
    <row r="81" spans="1:3" hidden="1">
      <c r="A81" s="1" t="s">
        <v>60</v>
      </c>
      <c r="B81" s="3">
        <v>849.89</v>
      </c>
      <c r="C81" s="2" t="s">
        <v>16</v>
      </c>
    </row>
    <row r="82" spans="1:3" hidden="1">
      <c r="A82" s="1" t="s">
        <v>73</v>
      </c>
      <c r="B82" s="3">
        <v>561</v>
      </c>
      <c r="C82" s="2" t="s">
        <v>16</v>
      </c>
    </row>
    <row r="83" spans="1:3" hidden="1">
      <c r="A83" s="1" t="s">
        <v>166</v>
      </c>
      <c r="B83" s="3">
        <v>99240</v>
      </c>
      <c r="C83" s="2" t="s">
        <v>16</v>
      </c>
    </row>
    <row r="84" spans="1:3" hidden="1">
      <c r="A84" s="1" t="s">
        <v>39</v>
      </c>
      <c r="B84" s="3">
        <v>86.72</v>
      </c>
      <c r="C84" s="2" t="s">
        <v>76</v>
      </c>
    </row>
    <row r="85" spans="1:3">
      <c r="A85" s="1" t="s">
        <v>171</v>
      </c>
      <c r="B85" s="3">
        <v>17</v>
      </c>
      <c r="C85" s="2" t="s">
        <v>172</v>
      </c>
    </row>
    <row r="86" spans="1:3">
      <c r="A86" s="1" t="s">
        <v>81</v>
      </c>
      <c r="B86" s="3">
        <v>421.02</v>
      </c>
      <c r="C86" s="2" t="s">
        <v>172</v>
      </c>
    </row>
    <row r="87" spans="1:3" hidden="1">
      <c r="A87" s="1" t="s">
        <v>84</v>
      </c>
      <c r="B87" s="3">
        <v>16.48</v>
      </c>
      <c r="C87" s="2" t="s">
        <v>76</v>
      </c>
    </row>
    <row r="88" spans="1:3" hidden="1">
      <c r="A88" s="1" t="s">
        <v>84</v>
      </c>
      <c r="B88" s="3">
        <v>79.989999999999995</v>
      </c>
      <c r="C88" s="2" t="s">
        <v>172</v>
      </c>
    </row>
    <row r="89" spans="1:3" hidden="1">
      <c r="A89" s="1" t="s">
        <v>61</v>
      </c>
      <c r="B89" s="3">
        <v>99240</v>
      </c>
      <c r="C89" s="2" t="s">
        <v>16</v>
      </c>
    </row>
    <row r="90" spans="1:3" hidden="1">
      <c r="A90" s="1" t="s">
        <v>91</v>
      </c>
      <c r="B90" s="3">
        <v>15845.02</v>
      </c>
      <c r="C90" s="2" t="s">
        <v>16</v>
      </c>
    </row>
    <row r="91" spans="1:3" hidden="1">
      <c r="A91" s="1" t="s">
        <v>61</v>
      </c>
      <c r="B91" s="3">
        <v>87.39</v>
      </c>
      <c r="C91" s="2" t="s">
        <v>16</v>
      </c>
    </row>
    <row r="92" spans="1:3" hidden="1">
      <c r="A92" s="1" t="s">
        <v>61</v>
      </c>
      <c r="B92" s="3">
        <v>16.61</v>
      </c>
      <c r="C92" s="2" t="s">
        <v>16</v>
      </c>
    </row>
    <row r="93" spans="1:3" hidden="1">
      <c r="A93" s="1" t="s">
        <v>70</v>
      </c>
      <c r="B93" s="3">
        <v>1065.52</v>
      </c>
      <c r="C93" s="2" t="s">
        <v>16</v>
      </c>
    </row>
    <row r="94" spans="1:3">
      <c r="A94" s="1" t="s">
        <v>30</v>
      </c>
      <c r="B94" s="3">
        <v>6.51</v>
      </c>
      <c r="C94" s="2" t="s">
        <v>16</v>
      </c>
    </row>
    <row r="95" spans="1:3">
      <c r="A95" s="1" t="s">
        <v>55</v>
      </c>
      <c r="B95" s="3">
        <v>27.51</v>
      </c>
      <c r="C95" s="2" t="s">
        <v>184</v>
      </c>
    </row>
    <row r="96" spans="1:3">
      <c r="A96" s="1" t="s">
        <v>55</v>
      </c>
      <c r="B96" s="3">
        <v>46.22</v>
      </c>
      <c r="C96" s="2" t="s">
        <v>82</v>
      </c>
    </row>
    <row r="97" spans="1:3">
      <c r="A97" s="1" t="s">
        <v>38</v>
      </c>
      <c r="B97" s="3">
        <v>6.72</v>
      </c>
      <c r="C97" s="2" t="s">
        <v>82</v>
      </c>
    </row>
    <row r="98" spans="1:3" hidden="1">
      <c r="A98" s="1" t="s">
        <v>60</v>
      </c>
      <c r="B98" s="3">
        <v>98.74</v>
      </c>
      <c r="C98" s="2" t="s">
        <v>16</v>
      </c>
    </row>
    <row r="99" spans="1:3" hidden="1">
      <c r="A99" s="1" t="s">
        <v>60</v>
      </c>
      <c r="B99" s="3">
        <v>18.760000000000002</v>
      </c>
      <c r="C99" s="2" t="s">
        <v>16</v>
      </c>
    </row>
    <row r="100" spans="1:3" hidden="1">
      <c r="A100" s="1" t="s">
        <v>60</v>
      </c>
      <c r="B100" s="3">
        <v>87.39</v>
      </c>
      <c r="C100" s="2" t="s">
        <v>16</v>
      </c>
    </row>
    <row r="101" spans="1:3" hidden="1">
      <c r="A101" s="1" t="s">
        <v>60</v>
      </c>
      <c r="B101" s="3">
        <v>16.61</v>
      </c>
      <c r="C101" s="2" t="s">
        <v>16</v>
      </c>
    </row>
    <row r="102" spans="1:3" hidden="1">
      <c r="A102" s="1" t="s">
        <v>60</v>
      </c>
      <c r="B102" s="3">
        <v>5073.53</v>
      </c>
      <c r="C102" s="2" t="s">
        <v>16</v>
      </c>
    </row>
    <row r="103" spans="1:3" hidden="1">
      <c r="A103" s="1" t="s">
        <v>60</v>
      </c>
      <c r="B103" s="3">
        <v>963.97</v>
      </c>
      <c r="C103" s="2" t="s">
        <v>16</v>
      </c>
    </row>
    <row r="104" spans="1:3" hidden="1">
      <c r="A104" s="1" t="s">
        <v>60</v>
      </c>
      <c r="B104" s="3">
        <v>441.18</v>
      </c>
      <c r="C104" s="2" t="s">
        <v>16</v>
      </c>
    </row>
    <row r="105" spans="1:3" hidden="1">
      <c r="A105" s="1" t="s">
        <v>60</v>
      </c>
      <c r="B105" s="3">
        <v>83.82</v>
      </c>
      <c r="C105" s="2" t="s">
        <v>16</v>
      </c>
    </row>
    <row r="106" spans="1:3" hidden="1">
      <c r="A106" s="1" t="s">
        <v>70</v>
      </c>
      <c r="B106" s="3">
        <v>78</v>
      </c>
      <c r="C106" s="2" t="s">
        <v>16</v>
      </c>
    </row>
    <row r="107" spans="1:3" hidden="1">
      <c r="A107" s="1" t="s">
        <v>39</v>
      </c>
      <c r="B107" s="3">
        <v>1450</v>
      </c>
      <c r="C107" s="2" t="s">
        <v>76</v>
      </c>
    </row>
    <row r="108" spans="1:3">
      <c r="A108" s="1" t="s">
        <v>171</v>
      </c>
      <c r="B108" s="3">
        <v>65.540000000000006</v>
      </c>
      <c r="C108" s="2" t="s">
        <v>172</v>
      </c>
    </row>
    <row r="109" spans="1:3">
      <c r="A109" s="1" t="s">
        <v>81</v>
      </c>
      <c r="B109" s="3">
        <v>487</v>
      </c>
      <c r="C109" s="2" t="s">
        <v>172</v>
      </c>
    </row>
    <row r="110" spans="1:3">
      <c r="A110" s="1" t="s">
        <v>202</v>
      </c>
      <c r="B110" s="3">
        <v>41.68</v>
      </c>
      <c r="C110" s="2" t="s">
        <v>172</v>
      </c>
    </row>
    <row r="111" spans="1:3" hidden="1">
      <c r="A111" s="1" t="s">
        <v>84</v>
      </c>
      <c r="B111" s="3">
        <v>275.5</v>
      </c>
      <c r="C111" s="2" t="s">
        <v>76</v>
      </c>
    </row>
    <row r="112" spans="1:3" hidden="1">
      <c r="A112" s="1" t="s">
        <v>84</v>
      </c>
      <c r="B112" s="3">
        <v>12.46</v>
      </c>
      <c r="C112" s="2" t="s">
        <v>172</v>
      </c>
    </row>
    <row r="113" spans="1:3" hidden="1">
      <c r="A113" s="1" t="s">
        <v>84</v>
      </c>
      <c r="B113" s="3">
        <v>92.53</v>
      </c>
      <c r="C113" s="2" t="s">
        <v>172</v>
      </c>
    </row>
    <row r="114" spans="1:3" hidden="1">
      <c r="A114" s="1" t="s">
        <v>84</v>
      </c>
      <c r="B114" s="3">
        <v>16.010000000000002</v>
      </c>
      <c r="C114" s="2" t="s">
        <v>172</v>
      </c>
    </row>
    <row r="115" spans="1:3">
      <c r="A115" s="1" t="s">
        <v>207</v>
      </c>
      <c r="B115" s="3">
        <v>42.56</v>
      </c>
      <c r="C115" s="2" t="s">
        <v>172</v>
      </c>
    </row>
    <row r="116" spans="1:3" hidden="1">
      <c r="A116" s="1" t="s">
        <v>61</v>
      </c>
      <c r="B116" s="3">
        <v>245520</v>
      </c>
      <c r="C116" s="2" t="s">
        <v>16</v>
      </c>
    </row>
    <row r="117" spans="1:3" hidden="1">
      <c r="A117" s="1" t="s">
        <v>91</v>
      </c>
      <c r="B117" s="3">
        <v>39200.67</v>
      </c>
      <c r="C117" s="2" t="s">
        <v>16</v>
      </c>
    </row>
    <row r="118" spans="1:3">
      <c r="A118" s="1" t="s">
        <v>212</v>
      </c>
      <c r="B118" s="3">
        <v>470.59</v>
      </c>
      <c r="C118" s="2" t="s">
        <v>214</v>
      </c>
    </row>
    <row r="119" spans="1:3" hidden="1">
      <c r="A119" s="1" t="s">
        <v>215</v>
      </c>
      <c r="B119" s="3">
        <v>470.59</v>
      </c>
      <c r="C119" s="2" t="s">
        <v>16</v>
      </c>
    </row>
    <row r="120" spans="1:3" hidden="1">
      <c r="A120" s="1" t="s">
        <v>26</v>
      </c>
      <c r="B120" s="3">
        <v>536.69000000000005</v>
      </c>
      <c r="C120" s="2" t="s">
        <v>16</v>
      </c>
    </row>
    <row r="121" spans="1:3" hidden="1">
      <c r="A121" s="1" t="s">
        <v>26</v>
      </c>
      <c r="B121" s="3">
        <v>2466.96</v>
      </c>
      <c r="C121" s="2" t="s">
        <v>16</v>
      </c>
    </row>
    <row r="122" spans="1:3">
      <c r="A122" s="1" t="s">
        <v>50</v>
      </c>
      <c r="B122" s="3">
        <v>409.53</v>
      </c>
      <c r="C122" s="2" t="s">
        <v>223</v>
      </c>
    </row>
    <row r="123" spans="1:3">
      <c r="A123" s="1" t="s">
        <v>55</v>
      </c>
      <c r="B123" s="3">
        <v>265.91000000000003</v>
      </c>
      <c r="C123" s="2" t="s">
        <v>223</v>
      </c>
    </row>
    <row r="124" spans="1:3" hidden="1">
      <c r="A124" s="1" t="s">
        <v>60</v>
      </c>
      <c r="B124" s="3">
        <v>4936.13</v>
      </c>
      <c r="C124" s="2" t="s">
        <v>16</v>
      </c>
    </row>
    <row r="125" spans="1:3" hidden="1">
      <c r="A125" s="1" t="s">
        <v>60</v>
      </c>
      <c r="B125" s="3">
        <v>937.87</v>
      </c>
      <c r="C125" s="2" t="s">
        <v>16</v>
      </c>
    </row>
    <row r="126" spans="1:3" hidden="1">
      <c r="A126" s="1" t="s">
        <v>60</v>
      </c>
      <c r="B126" s="3">
        <v>882.35</v>
      </c>
      <c r="C126" s="2" t="s">
        <v>16</v>
      </c>
    </row>
    <row r="127" spans="1:3" hidden="1">
      <c r="A127" s="1" t="s">
        <v>60</v>
      </c>
      <c r="B127" s="3">
        <v>167.65</v>
      </c>
      <c r="C127" s="2" t="s">
        <v>16</v>
      </c>
    </row>
    <row r="128" spans="1:3" hidden="1">
      <c r="A128" s="1" t="s">
        <v>70</v>
      </c>
      <c r="B128" s="3">
        <v>109.44</v>
      </c>
      <c r="C128" s="2" t="s">
        <v>16</v>
      </c>
    </row>
    <row r="129" spans="1:3" hidden="1">
      <c r="A129" s="1" t="s">
        <v>51</v>
      </c>
      <c r="B129" s="3">
        <v>91.97</v>
      </c>
      <c r="C129" s="2" t="s">
        <v>76</v>
      </c>
    </row>
    <row r="130" spans="1:3" hidden="1">
      <c r="A130" s="1" t="s">
        <v>43</v>
      </c>
      <c r="B130" s="3">
        <v>370.32</v>
      </c>
      <c r="C130" s="2" t="s">
        <v>76</v>
      </c>
    </row>
    <row r="131" spans="1:3">
      <c r="A131" s="1" t="s">
        <v>81</v>
      </c>
      <c r="B131" s="3">
        <v>84.03</v>
      </c>
      <c r="C131" s="2" t="s">
        <v>148</v>
      </c>
    </row>
    <row r="132" spans="1:3">
      <c r="A132" s="1" t="s">
        <v>81</v>
      </c>
      <c r="B132" s="3">
        <v>96.64</v>
      </c>
      <c r="C132" s="2" t="s">
        <v>57</v>
      </c>
    </row>
    <row r="133" spans="1:3">
      <c r="A133" s="1" t="s">
        <v>171</v>
      </c>
      <c r="B133" s="3">
        <v>894.24</v>
      </c>
      <c r="C133" s="2" t="s">
        <v>172</v>
      </c>
    </row>
    <row r="134" spans="1:3">
      <c r="A134" s="1" t="s">
        <v>202</v>
      </c>
      <c r="B134" s="3">
        <v>38.869999999999997</v>
      </c>
      <c r="C134" s="2" t="s">
        <v>172</v>
      </c>
    </row>
    <row r="135" spans="1:3" hidden="1">
      <c r="A135" s="1" t="s">
        <v>84</v>
      </c>
      <c r="B135" s="3">
        <v>17.47</v>
      </c>
      <c r="C135" s="2" t="s">
        <v>76</v>
      </c>
    </row>
    <row r="136" spans="1:3" hidden="1">
      <c r="A136" s="1" t="s">
        <v>84</v>
      </c>
      <c r="B136" s="3">
        <v>70.38</v>
      </c>
      <c r="C136" s="2" t="s">
        <v>76</v>
      </c>
    </row>
    <row r="137" spans="1:3" hidden="1">
      <c r="A137" s="1" t="s">
        <v>84</v>
      </c>
      <c r="B137" s="3">
        <v>15.97</v>
      </c>
      <c r="C137" s="2" t="s">
        <v>148</v>
      </c>
    </row>
    <row r="138" spans="1:3" hidden="1">
      <c r="A138" s="1" t="s">
        <v>84</v>
      </c>
      <c r="B138" s="3">
        <v>18.36</v>
      </c>
      <c r="C138" s="2" t="s">
        <v>57</v>
      </c>
    </row>
    <row r="139" spans="1:3" hidden="1">
      <c r="A139" s="1" t="s">
        <v>84</v>
      </c>
      <c r="B139" s="3">
        <v>169.89</v>
      </c>
      <c r="C139" s="2" t="s">
        <v>172</v>
      </c>
    </row>
    <row r="140" spans="1:3" hidden="1">
      <c r="A140" s="1" t="s">
        <v>84</v>
      </c>
      <c r="B140" s="3">
        <v>7.39</v>
      </c>
      <c r="C140" s="2" t="s">
        <v>172</v>
      </c>
    </row>
    <row r="141" spans="1:3" hidden="1">
      <c r="A141" s="1" t="s">
        <v>61</v>
      </c>
      <c r="B141" s="3">
        <v>945.38</v>
      </c>
      <c r="C141" s="2" t="s">
        <v>16</v>
      </c>
    </row>
    <row r="142" spans="1:3" hidden="1">
      <c r="A142" s="1" t="s">
        <v>61</v>
      </c>
      <c r="B142" s="3">
        <v>179.62</v>
      </c>
      <c r="C142" s="2" t="s">
        <v>16</v>
      </c>
    </row>
    <row r="143" spans="1:3">
      <c r="A143" s="1" t="s">
        <v>38</v>
      </c>
      <c r="B143" s="3">
        <v>1450</v>
      </c>
      <c r="C143" s="2" t="s">
        <v>247</v>
      </c>
    </row>
    <row r="144" spans="1:3" hidden="1">
      <c r="A144" s="1" t="s">
        <v>248</v>
      </c>
      <c r="B144" s="3">
        <v>1450</v>
      </c>
      <c r="C144" s="2" t="s">
        <v>16</v>
      </c>
    </row>
    <row r="145" spans="1:3" hidden="1">
      <c r="A145" s="1" t="s">
        <v>14</v>
      </c>
      <c r="B145" s="3">
        <v>245520</v>
      </c>
      <c r="C145" s="2" t="s">
        <v>16</v>
      </c>
    </row>
    <row r="146" spans="1:3" hidden="1">
      <c r="A146" s="1" t="s">
        <v>26</v>
      </c>
      <c r="B146" s="3">
        <v>15000</v>
      </c>
      <c r="C146" s="2" t="s">
        <v>16</v>
      </c>
    </row>
    <row r="147" spans="1:3">
      <c r="A147" s="1" t="s">
        <v>38</v>
      </c>
      <c r="B147" s="3">
        <v>392.81</v>
      </c>
      <c r="C147" s="2" t="s">
        <v>131</v>
      </c>
    </row>
    <row r="148" spans="1:3">
      <c r="A148" s="1" t="s">
        <v>55</v>
      </c>
      <c r="B148" s="3">
        <v>26.2</v>
      </c>
      <c r="C148" s="2" t="s">
        <v>142</v>
      </c>
    </row>
    <row r="149" spans="1:3">
      <c r="A149" s="1" t="s">
        <v>55</v>
      </c>
      <c r="B149" s="3">
        <v>24.89</v>
      </c>
      <c r="C149" s="2" t="s">
        <v>128</v>
      </c>
    </row>
    <row r="150" spans="1:3">
      <c r="A150" s="1" t="s">
        <v>55</v>
      </c>
      <c r="B150" s="3">
        <v>18.34</v>
      </c>
      <c r="C150" s="2" t="s">
        <v>136</v>
      </c>
    </row>
    <row r="151" spans="1:3">
      <c r="A151" s="1" t="s">
        <v>38</v>
      </c>
      <c r="B151" s="3">
        <v>5.87</v>
      </c>
      <c r="C151" s="2" t="s">
        <v>136</v>
      </c>
    </row>
    <row r="152" spans="1:3" hidden="1">
      <c r="A152" s="1" t="s">
        <v>60</v>
      </c>
      <c r="B152" s="3">
        <v>1125</v>
      </c>
      <c r="C152" s="2" t="s">
        <v>16</v>
      </c>
    </row>
    <row r="153" spans="1:3" hidden="1">
      <c r="A153" s="1" t="s">
        <v>60</v>
      </c>
      <c r="B153" s="3">
        <v>349.58</v>
      </c>
      <c r="C153" s="2" t="s">
        <v>16</v>
      </c>
    </row>
    <row r="154" spans="1:3" hidden="1">
      <c r="A154" s="1" t="s">
        <v>60</v>
      </c>
      <c r="B154" s="3">
        <v>66.42</v>
      </c>
      <c r="C154" s="2" t="s">
        <v>16</v>
      </c>
    </row>
    <row r="155" spans="1:3" hidden="1">
      <c r="A155" s="1" t="s">
        <v>60</v>
      </c>
      <c r="B155" s="3">
        <v>471.24</v>
      </c>
      <c r="C155" s="2" t="s">
        <v>16</v>
      </c>
    </row>
    <row r="156" spans="1:3" hidden="1">
      <c r="A156" s="1" t="s">
        <v>60</v>
      </c>
      <c r="B156" s="3">
        <v>100.84</v>
      </c>
      <c r="C156" s="2" t="s">
        <v>16</v>
      </c>
    </row>
    <row r="157" spans="1:3" hidden="1">
      <c r="A157" s="1" t="s">
        <v>60</v>
      </c>
      <c r="B157" s="3">
        <v>19.16</v>
      </c>
      <c r="C157" s="2" t="s">
        <v>16</v>
      </c>
    </row>
    <row r="158" spans="1:3" hidden="1">
      <c r="A158" s="1" t="s">
        <v>60</v>
      </c>
      <c r="B158" s="3">
        <v>2742.02</v>
      </c>
      <c r="C158" s="2" t="s">
        <v>16</v>
      </c>
    </row>
    <row r="159" spans="1:3" hidden="1">
      <c r="A159" s="1" t="s">
        <v>60</v>
      </c>
      <c r="B159" s="3">
        <v>520.98</v>
      </c>
      <c r="C159" s="2" t="s">
        <v>16</v>
      </c>
    </row>
    <row r="160" spans="1:3" hidden="1">
      <c r="A160" s="1" t="s">
        <v>60</v>
      </c>
      <c r="B160" s="3">
        <v>378.15</v>
      </c>
      <c r="C160" s="2" t="s">
        <v>16</v>
      </c>
    </row>
    <row r="161" spans="1:3" hidden="1">
      <c r="A161" s="1" t="s">
        <v>60</v>
      </c>
      <c r="B161" s="3">
        <v>71.849999999999994</v>
      </c>
      <c r="C161" s="2" t="s">
        <v>16</v>
      </c>
    </row>
    <row r="162" spans="1:3" hidden="1">
      <c r="A162" s="1" t="s">
        <v>27</v>
      </c>
      <c r="B162" s="3">
        <v>15000</v>
      </c>
      <c r="C162" s="2" t="s">
        <v>16</v>
      </c>
    </row>
    <row r="163" spans="1:3" hidden="1">
      <c r="A163" s="1" t="s">
        <v>51</v>
      </c>
      <c r="B163" s="3">
        <v>306.88</v>
      </c>
      <c r="C163" s="2" t="s">
        <v>76</v>
      </c>
    </row>
    <row r="164" spans="1:3" hidden="1">
      <c r="A164" s="1" t="s">
        <v>43</v>
      </c>
      <c r="B164" s="3">
        <v>22.49</v>
      </c>
      <c r="C164" s="2" t="s">
        <v>76</v>
      </c>
    </row>
    <row r="165" spans="1:3" hidden="1">
      <c r="A165" s="1" t="s">
        <v>39</v>
      </c>
      <c r="B165" s="3">
        <v>65.55</v>
      </c>
      <c r="C165" s="2" t="s">
        <v>76</v>
      </c>
    </row>
    <row r="166" spans="1:3" hidden="1">
      <c r="A166" s="1" t="s">
        <v>39</v>
      </c>
      <c r="B166" s="3">
        <v>60.5</v>
      </c>
      <c r="C166" s="2" t="s">
        <v>76</v>
      </c>
    </row>
    <row r="167" spans="1:3">
      <c r="A167" s="1" t="s">
        <v>81</v>
      </c>
      <c r="B167" s="3">
        <v>260</v>
      </c>
      <c r="C167" s="2" t="s">
        <v>223</v>
      </c>
    </row>
    <row r="168" spans="1:3">
      <c r="A168" s="1" t="s">
        <v>202</v>
      </c>
      <c r="B168" s="3">
        <v>28.32</v>
      </c>
      <c r="C168" s="2" t="s">
        <v>172</v>
      </c>
    </row>
    <row r="169" spans="1:3" hidden="1">
      <c r="A169" s="1" t="s">
        <v>84</v>
      </c>
      <c r="B169" s="3">
        <v>58.31</v>
      </c>
      <c r="C169" s="2" t="s">
        <v>76</v>
      </c>
    </row>
    <row r="170" spans="1:3" hidden="1">
      <c r="A170" s="1" t="s">
        <v>84</v>
      </c>
      <c r="B170" s="3">
        <v>4.2699999999999996</v>
      </c>
      <c r="C170" s="2" t="s">
        <v>76</v>
      </c>
    </row>
    <row r="171" spans="1:3" hidden="1">
      <c r="A171" s="1" t="s">
        <v>84</v>
      </c>
      <c r="B171" s="3">
        <v>12.45</v>
      </c>
      <c r="C171" s="2" t="s">
        <v>76</v>
      </c>
    </row>
    <row r="172" spans="1:3" hidden="1">
      <c r="A172" s="1" t="s">
        <v>84</v>
      </c>
      <c r="B172" s="3">
        <v>11.5</v>
      </c>
      <c r="C172" s="2" t="s">
        <v>76</v>
      </c>
    </row>
    <row r="173" spans="1:3" hidden="1">
      <c r="A173" s="1" t="s">
        <v>84</v>
      </c>
      <c r="B173" s="3">
        <v>5.38</v>
      </c>
      <c r="C173" s="2" t="s">
        <v>172</v>
      </c>
    </row>
    <row r="174" spans="1:3">
      <c r="A174" s="1" t="s">
        <v>81</v>
      </c>
      <c r="B174" s="3">
        <v>260</v>
      </c>
      <c r="C174" s="2" t="s">
        <v>82</v>
      </c>
    </row>
    <row r="175" spans="1:3">
      <c r="A175" s="1" t="s">
        <v>81</v>
      </c>
      <c r="B175" s="3">
        <v>41</v>
      </c>
      <c r="C175" s="2" t="s">
        <v>172</v>
      </c>
    </row>
    <row r="176" spans="1:3" hidden="1">
      <c r="A176" s="1" t="s">
        <v>61</v>
      </c>
      <c r="B176" s="3">
        <v>532</v>
      </c>
      <c r="C176" s="2" t="s">
        <v>16</v>
      </c>
    </row>
    <row r="177" spans="1:3" hidden="1">
      <c r="A177" s="1" t="s">
        <v>61</v>
      </c>
      <c r="B177" s="3">
        <v>852</v>
      </c>
      <c r="C177" s="2" t="s">
        <v>16</v>
      </c>
    </row>
    <row r="178" spans="1:3" hidden="1">
      <c r="A178" s="1" t="s">
        <v>61</v>
      </c>
      <c r="B178" s="3">
        <v>396</v>
      </c>
      <c r="C178" s="2" t="s">
        <v>16</v>
      </c>
    </row>
    <row r="179" spans="1:3" hidden="1">
      <c r="A179" s="1" t="s">
        <v>61</v>
      </c>
      <c r="B179" s="3">
        <v>101.08</v>
      </c>
      <c r="C179" s="2" t="s">
        <v>16</v>
      </c>
    </row>
    <row r="180" spans="1:3" hidden="1">
      <c r="A180" s="1" t="s">
        <v>61</v>
      </c>
      <c r="B180" s="3">
        <v>161.88</v>
      </c>
      <c r="C180" s="2" t="s">
        <v>16</v>
      </c>
    </row>
    <row r="181" spans="1:3" hidden="1">
      <c r="A181" s="1" t="s">
        <v>61</v>
      </c>
      <c r="B181" s="3">
        <v>75.239999999999995</v>
      </c>
      <c r="C181" s="2" t="s">
        <v>16</v>
      </c>
    </row>
    <row r="182" spans="1:3" hidden="1">
      <c r="A182" s="1" t="s">
        <v>14</v>
      </c>
      <c r="B182" s="3">
        <v>29468</v>
      </c>
      <c r="C182" s="2" t="s">
        <v>16</v>
      </c>
    </row>
    <row r="183" spans="1:3" hidden="1">
      <c r="A183" s="1" t="s">
        <v>23</v>
      </c>
      <c r="B183" s="3">
        <v>2219.2600000000002</v>
      </c>
      <c r="C183" s="2" t="s">
        <v>16</v>
      </c>
    </row>
    <row r="184" spans="1:3" hidden="1">
      <c r="A184" s="1" t="s">
        <v>26</v>
      </c>
      <c r="B184" s="3">
        <v>633.08000000000004</v>
      </c>
      <c r="C184" s="2" t="s">
        <v>16</v>
      </c>
    </row>
    <row r="185" spans="1:3" hidden="1">
      <c r="A185" s="1" t="s">
        <v>27</v>
      </c>
      <c r="B185" s="3">
        <v>7600</v>
      </c>
      <c r="C185" s="2" t="s">
        <v>16</v>
      </c>
    </row>
    <row r="186" spans="1:3" hidden="1">
      <c r="A186" s="1" t="s">
        <v>26</v>
      </c>
      <c r="B186" s="3">
        <v>1013.88</v>
      </c>
      <c r="C186" s="2" t="s">
        <v>16</v>
      </c>
    </row>
    <row r="187" spans="1:3">
      <c r="A187" s="1" t="s">
        <v>30</v>
      </c>
      <c r="B187" s="3">
        <v>3</v>
      </c>
      <c r="C187" s="2" t="s">
        <v>16</v>
      </c>
    </row>
    <row r="188" spans="1:3" hidden="1">
      <c r="A188" s="1" t="s">
        <v>302</v>
      </c>
      <c r="B188" s="3">
        <v>610.54</v>
      </c>
      <c r="C188" s="2" t="s">
        <v>16</v>
      </c>
    </row>
    <row r="189" spans="1:3" hidden="1">
      <c r="A189" s="1" t="s">
        <v>26</v>
      </c>
      <c r="B189" s="3">
        <v>214.2</v>
      </c>
      <c r="C189" s="2" t="s">
        <v>16</v>
      </c>
    </row>
    <row r="190" spans="1:3" hidden="1">
      <c r="A190" s="1" t="s">
        <v>306</v>
      </c>
      <c r="B190" s="3">
        <v>23273</v>
      </c>
      <c r="C190" s="2" t="s">
        <v>16</v>
      </c>
    </row>
    <row r="191" spans="1:3" hidden="1">
      <c r="A191" s="1" t="s">
        <v>308</v>
      </c>
      <c r="B191" s="3">
        <v>3801</v>
      </c>
      <c r="C191" s="2" t="s">
        <v>16</v>
      </c>
    </row>
    <row r="192" spans="1:3" hidden="1">
      <c r="A192" s="1" t="s">
        <v>27</v>
      </c>
      <c r="B192" s="3">
        <v>42100</v>
      </c>
      <c r="C192" s="2" t="s">
        <v>16</v>
      </c>
    </row>
    <row r="193" spans="1:3" hidden="1">
      <c r="A193" s="1" t="s">
        <v>27</v>
      </c>
      <c r="B193" s="3">
        <v>1600</v>
      </c>
      <c r="C193" s="2" t="s">
        <v>16</v>
      </c>
    </row>
    <row r="194" spans="1:3">
      <c r="A194" s="1" t="s">
        <v>55</v>
      </c>
      <c r="B194" s="3">
        <v>20.96</v>
      </c>
      <c r="C194" s="2" t="s">
        <v>145</v>
      </c>
    </row>
    <row r="195" spans="1:3">
      <c r="A195" s="1" t="s">
        <v>55</v>
      </c>
      <c r="B195" s="3">
        <v>28.82</v>
      </c>
      <c r="C195" s="2" t="s">
        <v>314</v>
      </c>
    </row>
    <row r="196" spans="1:3">
      <c r="A196" s="1" t="s">
        <v>55</v>
      </c>
      <c r="B196" s="3">
        <v>27.51</v>
      </c>
      <c r="C196" s="2" t="s">
        <v>148</v>
      </c>
    </row>
    <row r="197" spans="1:3">
      <c r="A197" s="1" t="s">
        <v>50</v>
      </c>
      <c r="B197" s="3">
        <v>157</v>
      </c>
      <c r="C197" s="2" t="s">
        <v>318</v>
      </c>
    </row>
    <row r="198" spans="1:3">
      <c r="A198" s="1" t="s">
        <v>38</v>
      </c>
      <c r="B198" s="3">
        <v>108.38</v>
      </c>
      <c r="C198" s="2" t="s">
        <v>214</v>
      </c>
    </row>
    <row r="199" spans="1:3">
      <c r="A199" s="1" t="s">
        <v>38</v>
      </c>
      <c r="B199" s="3">
        <v>153.25</v>
      </c>
      <c r="C199" s="2" t="s">
        <v>131</v>
      </c>
    </row>
    <row r="200" spans="1:3">
      <c r="A200" s="1" t="s">
        <v>38</v>
      </c>
      <c r="B200" s="3">
        <v>1.18</v>
      </c>
      <c r="C200" s="2" t="s">
        <v>40</v>
      </c>
    </row>
    <row r="201" spans="1:3">
      <c r="A201" s="1" t="s">
        <v>38</v>
      </c>
      <c r="B201" s="3">
        <v>33</v>
      </c>
      <c r="C201" s="2" t="s">
        <v>318</v>
      </c>
    </row>
    <row r="202" spans="1:3">
      <c r="A202" s="1" t="s">
        <v>38</v>
      </c>
      <c r="B202" s="3">
        <v>35.71</v>
      </c>
      <c r="C202" s="2" t="s">
        <v>214</v>
      </c>
    </row>
    <row r="203" spans="1:3">
      <c r="A203" s="1" t="s">
        <v>38</v>
      </c>
      <c r="B203" s="3">
        <v>25.84</v>
      </c>
      <c r="C203" s="2" t="s">
        <v>40</v>
      </c>
    </row>
    <row r="204" spans="1:3" hidden="1">
      <c r="A204" s="1" t="s">
        <v>60</v>
      </c>
      <c r="B204" s="3">
        <v>229.41</v>
      </c>
      <c r="C204" s="2" t="s">
        <v>16</v>
      </c>
    </row>
    <row r="205" spans="1:3" hidden="1">
      <c r="A205" s="1" t="s">
        <v>60</v>
      </c>
      <c r="B205" s="3">
        <v>43.59</v>
      </c>
      <c r="C205" s="2" t="s">
        <v>16</v>
      </c>
    </row>
    <row r="206" spans="1:3" hidden="1">
      <c r="A206" s="1" t="s">
        <v>60</v>
      </c>
      <c r="B206" s="3">
        <v>5776.47</v>
      </c>
      <c r="C206" s="2" t="s">
        <v>16</v>
      </c>
    </row>
    <row r="207" spans="1:3" hidden="1">
      <c r="A207" s="1" t="s">
        <v>60</v>
      </c>
      <c r="B207" s="3">
        <v>1097.53</v>
      </c>
      <c r="C207" s="2" t="s">
        <v>16</v>
      </c>
    </row>
    <row r="208" spans="1:3" hidden="1">
      <c r="A208" s="1" t="s">
        <v>60</v>
      </c>
      <c r="B208" s="3">
        <v>441.18</v>
      </c>
      <c r="C208" s="2" t="s">
        <v>16</v>
      </c>
    </row>
    <row r="209" spans="1:3" hidden="1">
      <c r="A209" s="1" t="s">
        <v>60</v>
      </c>
      <c r="B209" s="3">
        <v>83.82</v>
      </c>
      <c r="C209" s="2" t="s">
        <v>16</v>
      </c>
    </row>
    <row r="210" spans="1:3" hidden="1">
      <c r="A210" s="1" t="s">
        <v>70</v>
      </c>
      <c r="B210" s="3">
        <v>276.98</v>
      </c>
      <c r="C210" s="2" t="s">
        <v>16</v>
      </c>
    </row>
    <row r="211" spans="1:3" hidden="1">
      <c r="A211" s="1" t="s">
        <v>43</v>
      </c>
      <c r="B211" s="3">
        <v>232.66</v>
      </c>
      <c r="C211" s="2" t="s">
        <v>76</v>
      </c>
    </row>
    <row r="212" spans="1:3" hidden="1">
      <c r="A212" s="1" t="s">
        <v>39</v>
      </c>
      <c r="B212" s="3">
        <v>108.38</v>
      </c>
      <c r="C212" s="2" t="s">
        <v>76</v>
      </c>
    </row>
    <row r="213" spans="1:3" hidden="1">
      <c r="A213" s="1" t="s">
        <v>43</v>
      </c>
      <c r="B213" s="3">
        <v>9.24</v>
      </c>
      <c r="C213" s="2" t="s">
        <v>76</v>
      </c>
    </row>
    <row r="214" spans="1:3">
      <c r="A214" s="1" t="s">
        <v>335</v>
      </c>
      <c r="B214" s="3">
        <v>1009.11</v>
      </c>
      <c r="C214" s="2" t="s">
        <v>172</v>
      </c>
    </row>
    <row r="215" spans="1:3">
      <c r="A215" s="1" t="s">
        <v>171</v>
      </c>
      <c r="B215" s="3">
        <v>7.98</v>
      </c>
      <c r="C215" s="2" t="s">
        <v>172</v>
      </c>
    </row>
    <row r="216" spans="1:3">
      <c r="A216" s="1" t="s">
        <v>202</v>
      </c>
      <c r="B216" s="3">
        <v>27.28</v>
      </c>
      <c r="C216" s="2" t="s">
        <v>172</v>
      </c>
    </row>
    <row r="217" spans="1:3" hidden="1">
      <c r="A217" s="1" t="s">
        <v>340</v>
      </c>
      <c r="B217" s="3">
        <v>8498.07</v>
      </c>
      <c r="C217" s="2" t="s">
        <v>16</v>
      </c>
    </row>
    <row r="218" spans="1:3" hidden="1">
      <c r="A218" s="1" t="s">
        <v>84</v>
      </c>
      <c r="B218" s="3">
        <v>44.32</v>
      </c>
      <c r="C218" s="2" t="s">
        <v>76</v>
      </c>
    </row>
    <row r="219" spans="1:3" hidden="1">
      <c r="A219" s="1" t="s">
        <v>84</v>
      </c>
      <c r="B219" s="3">
        <v>27.41</v>
      </c>
      <c r="C219" s="2" t="s">
        <v>76</v>
      </c>
    </row>
    <row r="220" spans="1:3" hidden="1">
      <c r="A220" s="1" t="s">
        <v>84</v>
      </c>
      <c r="B220" s="3">
        <v>1.76</v>
      </c>
      <c r="C220" s="2" t="s">
        <v>76</v>
      </c>
    </row>
    <row r="221" spans="1:3" hidden="1">
      <c r="A221" s="1" t="s">
        <v>84</v>
      </c>
      <c r="B221" s="3">
        <v>191.73</v>
      </c>
      <c r="C221" s="2" t="s">
        <v>172</v>
      </c>
    </row>
    <row r="222" spans="1:3" hidden="1">
      <c r="A222" s="1" t="s">
        <v>84</v>
      </c>
      <c r="B222" s="3">
        <v>1.52</v>
      </c>
      <c r="C222" s="2" t="s">
        <v>172</v>
      </c>
    </row>
    <row r="223" spans="1:3" hidden="1">
      <c r="A223" s="1" t="s">
        <v>84</v>
      </c>
      <c r="B223" s="3">
        <v>5.18</v>
      </c>
      <c r="C223" s="2" t="s">
        <v>172</v>
      </c>
    </row>
    <row r="224" spans="1:3" hidden="1">
      <c r="A224" s="1" t="s">
        <v>43</v>
      </c>
      <c r="B224" s="3">
        <v>35.71</v>
      </c>
      <c r="C224" s="2" t="s">
        <v>76</v>
      </c>
    </row>
    <row r="225" spans="1:3" hidden="1">
      <c r="A225" s="1" t="s">
        <v>61</v>
      </c>
      <c r="B225" s="3">
        <v>180</v>
      </c>
      <c r="C225" s="2" t="s">
        <v>16</v>
      </c>
    </row>
    <row r="226" spans="1:3" hidden="1">
      <c r="A226" s="1" t="s">
        <v>61</v>
      </c>
      <c r="B226" s="3">
        <v>34.200000000000003</v>
      </c>
      <c r="C226" s="2" t="s">
        <v>16</v>
      </c>
    </row>
    <row r="227" spans="1:3" hidden="1">
      <c r="A227" s="1" t="s">
        <v>70</v>
      </c>
      <c r="B227" s="3">
        <v>86.33</v>
      </c>
      <c r="C227" s="2" t="s">
        <v>16</v>
      </c>
    </row>
    <row r="228" spans="1:3" hidden="1">
      <c r="A228" s="1" t="s">
        <v>70</v>
      </c>
      <c r="B228" s="3">
        <v>9.5</v>
      </c>
      <c r="C228" s="2" t="s">
        <v>16</v>
      </c>
    </row>
    <row r="229" spans="1:3" hidden="1">
      <c r="A229" s="1" t="s">
        <v>70</v>
      </c>
      <c r="B229" s="3">
        <v>11</v>
      </c>
      <c r="C229" s="2" t="s">
        <v>16</v>
      </c>
    </row>
    <row r="230" spans="1:3" hidden="1">
      <c r="A230" s="1" t="s">
        <v>70</v>
      </c>
      <c r="B230" s="3">
        <v>171.5</v>
      </c>
      <c r="C230" s="2" t="s">
        <v>16</v>
      </c>
    </row>
    <row r="231" spans="1:3" hidden="1">
      <c r="A231" s="1" t="s">
        <v>70</v>
      </c>
      <c r="B231" s="3">
        <v>72</v>
      </c>
      <c r="C231" s="2" t="s">
        <v>16</v>
      </c>
    </row>
    <row r="232" spans="1:3" hidden="1">
      <c r="A232" s="1" t="s">
        <v>70</v>
      </c>
      <c r="B232" s="3">
        <v>78</v>
      </c>
      <c r="C232" s="2" t="s">
        <v>16</v>
      </c>
    </row>
    <row r="233" spans="1:3" hidden="1">
      <c r="A233" s="1" t="s">
        <v>70</v>
      </c>
      <c r="B233" s="3">
        <v>26.76</v>
      </c>
      <c r="C233" s="2" t="s">
        <v>16</v>
      </c>
    </row>
    <row r="234" spans="1:3" hidden="1">
      <c r="A234" s="1" t="s">
        <v>70</v>
      </c>
      <c r="B234" s="3">
        <v>440.7</v>
      </c>
      <c r="C234" s="2" t="s">
        <v>16</v>
      </c>
    </row>
    <row r="235" spans="1:3" hidden="1">
      <c r="A235" s="1" t="s">
        <v>19</v>
      </c>
      <c r="B235" s="3">
        <v>7600</v>
      </c>
      <c r="C235" s="2" t="s">
        <v>16</v>
      </c>
    </row>
    <row r="236" spans="1:3" hidden="1">
      <c r="A236" s="1" t="s">
        <v>23</v>
      </c>
      <c r="B236" s="3">
        <v>1600</v>
      </c>
      <c r="C236" s="2" t="s">
        <v>16</v>
      </c>
    </row>
    <row r="237" spans="1:3" hidden="1">
      <c r="A237" s="1" t="s">
        <v>26</v>
      </c>
      <c r="B237" s="3">
        <v>42100</v>
      </c>
      <c r="C237" s="2" t="s">
        <v>16</v>
      </c>
    </row>
    <row r="238" spans="1:3">
      <c r="A238" s="1" t="s">
        <v>30</v>
      </c>
      <c r="B238" s="3">
        <v>4</v>
      </c>
      <c r="C238" s="2" t="s">
        <v>16</v>
      </c>
    </row>
    <row r="239" spans="1:3">
      <c r="A239" s="1" t="s">
        <v>30</v>
      </c>
      <c r="B239" s="3">
        <v>18</v>
      </c>
      <c r="C239" s="2" t="s">
        <v>16</v>
      </c>
    </row>
    <row r="240" spans="1:3" hidden="1">
      <c r="A240" s="1" t="s">
        <v>70</v>
      </c>
      <c r="B240" s="3">
        <v>108586.11</v>
      </c>
      <c r="C240" s="2" t="s">
        <v>16</v>
      </c>
    </row>
    <row r="241" spans="1:3">
      <c r="A241" s="1" t="s">
        <v>30</v>
      </c>
      <c r="B241" s="3">
        <v>30</v>
      </c>
      <c r="C241" s="2" t="s">
        <v>16</v>
      </c>
    </row>
    <row r="242" spans="1:3" hidden="1">
      <c r="A242" s="1" t="s">
        <v>26</v>
      </c>
      <c r="B242" s="3">
        <v>5000</v>
      </c>
      <c r="C242" s="2" t="s">
        <v>16</v>
      </c>
    </row>
    <row r="243" spans="1:3" hidden="1">
      <c r="A243" s="1" t="s">
        <v>26</v>
      </c>
      <c r="B243" s="3">
        <v>2837.78</v>
      </c>
      <c r="C243" s="2" t="s">
        <v>16</v>
      </c>
    </row>
    <row r="244" spans="1:3">
      <c r="A244" s="1" t="s">
        <v>30</v>
      </c>
      <c r="B244" s="3">
        <v>3</v>
      </c>
      <c r="C244" s="2" t="s">
        <v>16</v>
      </c>
    </row>
    <row r="245" spans="1:3">
      <c r="A245" s="1" t="s">
        <v>38</v>
      </c>
      <c r="B245" s="3">
        <v>359.9</v>
      </c>
      <c r="C245" s="2" t="s">
        <v>47</v>
      </c>
    </row>
    <row r="246" spans="1:3">
      <c r="A246" s="1" t="s">
        <v>50</v>
      </c>
      <c r="B246" s="3">
        <v>91.97</v>
      </c>
      <c r="C246" s="2" t="s">
        <v>184</v>
      </c>
    </row>
    <row r="247" spans="1:3">
      <c r="A247" s="1" t="s">
        <v>38</v>
      </c>
      <c r="B247" s="3">
        <v>44.33</v>
      </c>
      <c r="C247" s="2" t="s">
        <v>47</v>
      </c>
    </row>
    <row r="248" spans="1:3">
      <c r="A248" s="1" t="s">
        <v>55</v>
      </c>
      <c r="B248" s="3">
        <v>24.55</v>
      </c>
      <c r="C248" s="2" t="s">
        <v>131</v>
      </c>
    </row>
    <row r="249" spans="1:3">
      <c r="A249" s="1" t="s">
        <v>38</v>
      </c>
      <c r="B249" s="3">
        <v>9.24</v>
      </c>
      <c r="C249" s="2" t="s">
        <v>47</v>
      </c>
    </row>
    <row r="250" spans="1:3">
      <c r="A250" s="1" t="s">
        <v>38</v>
      </c>
      <c r="B250" s="3">
        <v>4.12</v>
      </c>
      <c r="C250" s="2" t="s">
        <v>47</v>
      </c>
    </row>
    <row r="251" spans="1:3">
      <c r="A251" s="1" t="s">
        <v>38</v>
      </c>
      <c r="B251" s="3">
        <v>72.540000000000006</v>
      </c>
      <c r="C251" s="2" t="s">
        <v>131</v>
      </c>
    </row>
    <row r="252" spans="1:3" hidden="1">
      <c r="A252" s="1" t="s">
        <v>60</v>
      </c>
      <c r="B252" s="3">
        <v>87.39</v>
      </c>
      <c r="C252" s="2" t="s">
        <v>16</v>
      </c>
    </row>
    <row r="253" spans="1:3" hidden="1">
      <c r="A253" s="1" t="s">
        <v>60</v>
      </c>
      <c r="B253" s="3">
        <v>16.61</v>
      </c>
      <c r="C253" s="2" t="s">
        <v>16</v>
      </c>
    </row>
    <row r="254" spans="1:3" hidden="1">
      <c r="A254" s="1" t="s">
        <v>60</v>
      </c>
      <c r="B254" s="3">
        <v>6012.18</v>
      </c>
      <c r="C254" s="2" t="s">
        <v>16</v>
      </c>
    </row>
    <row r="255" spans="1:3" hidden="1">
      <c r="A255" s="1" t="s">
        <v>60</v>
      </c>
      <c r="B255" s="3">
        <v>1142.32</v>
      </c>
      <c r="C255" s="2" t="s">
        <v>16</v>
      </c>
    </row>
    <row r="256" spans="1:3" hidden="1">
      <c r="A256" s="1" t="s">
        <v>60</v>
      </c>
      <c r="B256" s="3">
        <v>567.23</v>
      </c>
      <c r="C256" s="2" t="s">
        <v>16</v>
      </c>
    </row>
    <row r="257" spans="1:3" hidden="1">
      <c r="A257" s="1" t="s">
        <v>60</v>
      </c>
      <c r="B257" s="3">
        <v>107.77</v>
      </c>
      <c r="C257" s="2" t="s">
        <v>16</v>
      </c>
    </row>
    <row r="258" spans="1:3" hidden="1">
      <c r="A258" s="1" t="s">
        <v>27</v>
      </c>
      <c r="B258" s="3">
        <v>5000</v>
      </c>
      <c r="C258" s="2" t="s">
        <v>16</v>
      </c>
    </row>
    <row r="259" spans="1:3" hidden="1">
      <c r="A259" s="1" t="s">
        <v>111</v>
      </c>
      <c r="B259" s="3">
        <v>895.79</v>
      </c>
      <c r="C259" s="2" t="s">
        <v>16</v>
      </c>
    </row>
    <row r="260" spans="1:3" hidden="1">
      <c r="A260" s="1" t="s">
        <v>70</v>
      </c>
      <c r="B260" s="3">
        <v>161.18</v>
      </c>
      <c r="C260" s="2" t="s">
        <v>16</v>
      </c>
    </row>
    <row r="261" spans="1:3" hidden="1">
      <c r="A261" s="1" t="s">
        <v>73</v>
      </c>
      <c r="B261" s="3">
        <v>0.01</v>
      </c>
      <c r="C261" s="2" t="s">
        <v>16</v>
      </c>
    </row>
    <row r="262" spans="1:3" hidden="1">
      <c r="A262" s="1" t="s">
        <v>51</v>
      </c>
      <c r="B262" s="3">
        <v>110.9</v>
      </c>
      <c r="C262" s="2" t="s">
        <v>76</v>
      </c>
    </row>
    <row r="263" spans="1:3" hidden="1">
      <c r="A263" s="1" t="s">
        <v>43</v>
      </c>
      <c r="B263" s="3">
        <v>72.55</v>
      </c>
      <c r="C263" s="2" t="s">
        <v>76</v>
      </c>
    </row>
    <row r="264" spans="1:3" hidden="1">
      <c r="A264" s="1" t="s">
        <v>84</v>
      </c>
      <c r="B264" s="3">
        <v>25.73</v>
      </c>
      <c r="C264" s="2" t="s">
        <v>76</v>
      </c>
    </row>
    <row r="265" spans="1:3" hidden="1">
      <c r="A265" s="1" t="s">
        <v>84</v>
      </c>
      <c r="B265" s="3">
        <v>13.78</v>
      </c>
      <c r="C265" s="2" t="s">
        <v>76</v>
      </c>
    </row>
    <row r="266" spans="1:3" hidden="1">
      <c r="A266" s="1" t="s">
        <v>56</v>
      </c>
      <c r="B266" s="3">
        <v>24.55</v>
      </c>
      <c r="C266" s="2" t="s">
        <v>76</v>
      </c>
    </row>
    <row r="267" spans="1:3">
      <c r="A267" s="1" t="s">
        <v>81</v>
      </c>
      <c r="B267" s="3">
        <v>500</v>
      </c>
      <c r="C267" s="2" t="s">
        <v>172</v>
      </c>
    </row>
    <row r="268" spans="1:3">
      <c r="A268" s="1" t="s">
        <v>207</v>
      </c>
      <c r="B268" s="3">
        <v>1404.91</v>
      </c>
      <c r="C268" s="2" t="s">
        <v>172</v>
      </c>
    </row>
    <row r="269" spans="1:3" hidden="1">
      <c r="A269" s="1" t="s">
        <v>84</v>
      </c>
      <c r="B269" s="3">
        <v>274.13</v>
      </c>
      <c r="C269" s="2" t="s">
        <v>172</v>
      </c>
    </row>
    <row r="270" spans="1:3">
      <c r="A270" s="1" t="s">
        <v>202</v>
      </c>
      <c r="B270" s="3">
        <v>37.93</v>
      </c>
      <c r="C270" s="2" t="s">
        <v>172</v>
      </c>
    </row>
    <row r="271" spans="1:3">
      <c r="A271" s="1" t="s">
        <v>384</v>
      </c>
      <c r="B271" s="3">
        <v>1.35</v>
      </c>
      <c r="C271" s="2" t="s">
        <v>172</v>
      </c>
    </row>
    <row r="272" spans="1:3" hidden="1">
      <c r="A272" s="1" t="s">
        <v>387</v>
      </c>
      <c r="B272" s="3">
        <v>15464</v>
      </c>
      <c r="C272" s="2" t="s">
        <v>16</v>
      </c>
    </row>
    <row r="273" spans="1:3" hidden="1">
      <c r="A273" s="1" t="s">
        <v>387</v>
      </c>
      <c r="B273" s="3">
        <v>5506</v>
      </c>
      <c r="C273" s="2" t="s">
        <v>16</v>
      </c>
    </row>
    <row r="274" spans="1:3" hidden="1">
      <c r="A274" s="1" t="s">
        <v>27</v>
      </c>
      <c r="B274" s="3">
        <v>20000</v>
      </c>
      <c r="C274" s="2" t="s">
        <v>16</v>
      </c>
    </row>
    <row r="275" spans="1:3" hidden="1">
      <c r="A275" s="1" t="s">
        <v>26</v>
      </c>
      <c r="B275" s="3">
        <v>49933</v>
      </c>
      <c r="C275" s="2" t="s">
        <v>16</v>
      </c>
    </row>
    <row r="276" spans="1:3" hidden="1">
      <c r="A276" s="1" t="s">
        <v>27</v>
      </c>
      <c r="B276" s="3">
        <v>49933</v>
      </c>
      <c r="C276" s="2" t="s">
        <v>16</v>
      </c>
    </row>
    <row r="277" spans="1:3" hidden="1">
      <c r="A277" s="1" t="s">
        <v>387</v>
      </c>
      <c r="B277" s="3">
        <v>49933</v>
      </c>
      <c r="C277" s="2" t="s">
        <v>16</v>
      </c>
    </row>
    <row r="278" spans="1:3">
      <c r="A278" s="1" t="s">
        <v>55</v>
      </c>
      <c r="B278" s="3">
        <v>19.649999999999999</v>
      </c>
      <c r="C278" s="2" t="s">
        <v>136</v>
      </c>
    </row>
    <row r="279" spans="1:3">
      <c r="A279" s="1" t="s">
        <v>55</v>
      </c>
      <c r="B279" s="3">
        <v>18.34</v>
      </c>
      <c r="C279" s="2" t="s">
        <v>142</v>
      </c>
    </row>
    <row r="280" spans="1:3">
      <c r="A280" s="1" t="s">
        <v>55</v>
      </c>
      <c r="B280" s="3">
        <v>22.27</v>
      </c>
      <c r="C280" s="2" t="s">
        <v>128</v>
      </c>
    </row>
    <row r="281" spans="1:3">
      <c r="A281" s="1" t="s">
        <v>55</v>
      </c>
      <c r="B281" s="3">
        <v>13.1</v>
      </c>
      <c r="C281" s="2" t="s">
        <v>184</v>
      </c>
    </row>
    <row r="282" spans="1:3">
      <c r="A282" s="1" t="s">
        <v>38</v>
      </c>
      <c r="B282" s="3">
        <v>45</v>
      </c>
      <c r="C282" s="2" t="s">
        <v>40</v>
      </c>
    </row>
    <row r="283" spans="1:3" hidden="1">
      <c r="A283" s="1" t="s">
        <v>60</v>
      </c>
      <c r="B283" s="3">
        <v>20000</v>
      </c>
      <c r="C283" s="2" t="s">
        <v>16</v>
      </c>
    </row>
    <row r="284" spans="1:3" hidden="1">
      <c r="A284" s="1" t="s">
        <v>60</v>
      </c>
      <c r="B284" s="3">
        <v>11255.88</v>
      </c>
      <c r="C284" s="2" t="s">
        <v>16</v>
      </c>
    </row>
    <row r="285" spans="1:3" hidden="1">
      <c r="A285" s="1" t="s">
        <v>60</v>
      </c>
      <c r="B285" s="3">
        <v>2138.62</v>
      </c>
      <c r="C285" s="2" t="s">
        <v>16</v>
      </c>
    </row>
    <row r="286" spans="1:3" hidden="1">
      <c r="A286" s="1" t="s">
        <v>60</v>
      </c>
      <c r="B286" s="3">
        <v>504.2</v>
      </c>
      <c r="C286" s="2" t="s">
        <v>16</v>
      </c>
    </row>
    <row r="287" spans="1:3" hidden="1">
      <c r="A287" s="1" t="s">
        <v>60</v>
      </c>
      <c r="B287" s="3">
        <v>95.8</v>
      </c>
      <c r="C287" s="2" t="s">
        <v>16</v>
      </c>
    </row>
    <row r="288" spans="1:3">
      <c r="A288" s="1" t="s">
        <v>406</v>
      </c>
      <c r="B288" s="3">
        <v>1937.71</v>
      </c>
      <c r="C288" s="2" t="s">
        <v>16</v>
      </c>
    </row>
    <row r="289" spans="1:3">
      <c r="A289" s="1" t="s">
        <v>408</v>
      </c>
      <c r="B289" s="3">
        <v>840.34</v>
      </c>
      <c r="C289" s="2" t="s">
        <v>16</v>
      </c>
    </row>
    <row r="290" spans="1:3" hidden="1">
      <c r="A290" s="1" t="s">
        <v>84</v>
      </c>
      <c r="B290" s="3">
        <v>159.66</v>
      </c>
      <c r="C290" s="2" t="s">
        <v>16</v>
      </c>
    </row>
    <row r="291" spans="1:3" hidden="1">
      <c r="A291" s="1" t="s">
        <v>70</v>
      </c>
      <c r="B291" s="3">
        <v>250</v>
      </c>
      <c r="C291" s="2" t="s">
        <v>16</v>
      </c>
    </row>
    <row r="292" spans="1:3" hidden="1">
      <c r="A292" s="1" t="s">
        <v>70</v>
      </c>
      <c r="B292" s="3">
        <v>329.22</v>
      </c>
      <c r="C292" s="2" t="s">
        <v>16</v>
      </c>
    </row>
    <row r="293" spans="1:3" hidden="1">
      <c r="A293" s="1" t="s">
        <v>56</v>
      </c>
      <c r="B293" s="3">
        <v>1051.93</v>
      </c>
      <c r="C293" s="2" t="s">
        <v>76</v>
      </c>
    </row>
    <row r="294" spans="1:3" hidden="1">
      <c r="A294" s="1" t="s">
        <v>39</v>
      </c>
      <c r="B294" s="3">
        <v>45</v>
      </c>
      <c r="C294" s="2" t="s">
        <v>76</v>
      </c>
    </row>
    <row r="295" spans="1:3" hidden="1">
      <c r="A295" s="1" t="s">
        <v>51</v>
      </c>
      <c r="B295" s="3">
        <v>546.66</v>
      </c>
      <c r="C295" s="2" t="s">
        <v>76</v>
      </c>
    </row>
    <row r="296" spans="1:3" hidden="1">
      <c r="A296" s="1" t="s">
        <v>51</v>
      </c>
      <c r="B296" s="3">
        <v>720</v>
      </c>
      <c r="C296" s="2" t="s">
        <v>76</v>
      </c>
    </row>
    <row r="297" spans="1:3" hidden="1">
      <c r="A297" s="1" t="s">
        <v>51</v>
      </c>
      <c r="B297" s="3">
        <v>5400</v>
      </c>
      <c r="C297" s="2" t="s">
        <v>76</v>
      </c>
    </row>
    <row r="298" spans="1:3" hidden="1">
      <c r="A298" s="1" t="s">
        <v>56</v>
      </c>
      <c r="B298" s="3">
        <v>664.78</v>
      </c>
      <c r="C298" s="2" t="s">
        <v>76</v>
      </c>
    </row>
    <row r="299" spans="1:3" hidden="1">
      <c r="A299" s="1" t="s">
        <v>51</v>
      </c>
      <c r="B299" s="3">
        <v>222.45</v>
      </c>
      <c r="C299" s="2" t="s">
        <v>76</v>
      </c>
    </row>
    <row r="300" spans="1:3" hidden="1">
      <c r="A300" s="1" t="s">
        <v>56</v>
      </c>
      <c r="B300" s="3">
        <v>94301.28</v>
      </c>
      <c r="C300" s="2" t="s">
        <v>76</v>
      </c>
    </row>
    <row r="301" spans="1:3">
      <c r="A301" s="1" t="s">
        <v>81</v>
      </c>
      <c r="B301" s="3">
        <v>250</v>
      </c>
      <c r="C301" s="2" t="s">
        <v>172</v>
      </c>
    </row>
    <row r="302" spans="1:3">
      <c r="A302" s="1" t="s">
        <v>202</v>
      </c>
      <c r="B302" s="3">
        <v>-83.89</v>
      </c>
      <c r="C302" s="2" t="s">
        <v>172</v>
      </c>
    </row>
    <row r="303" spans="1:3">
      <c r="A303" s="1" t="s">
        <v>202</v>
      </c>
      <c r="B303" s="3">
        <v>-74.290000000000006</v>
      </c>
      <c r="C303" s="2" t="s">
        <v>172</v>
      </c>
    </row>
    <row r="304" spans="1:3" hidden="1">
      <c r="A304" s="1" t="s">
        <v>84</v>
      </c>
      <c r="B304" s="3">
        <v>199.87</v>
      </c>
      <c r="C304" s="2" t="s">
        <v>76</v>
      </c>
    </row>
    <row r="305" spans="1:3" hidden="1">
      <c r="A305" s="1" t="s">
        <v>84</v>
      </c>
      <c r="B305" s="3">
        <v>103.86</v>
      </c>
      <c r="C305" s="2" t="s">
        <v>76</v>
      </c>
    </row>
    <row r="306" spans="1:3" hidden="1">
      <c r="A306" s="1" t="s">
        <v>84</v>
      </c>
      <c r="B306" s="3">
        <v>136.80000000000001</v>
      </c>
      <c r="C306" s="2" t="s">
        <v>76</v>
      </c>
    </row>
    <row r="307" spans="1:3" hidden="1">
      <c r="A307" s="1" t="s">
        <v>84</v>
      </c>
      <c r="B307" s="3">
        <v>1026</v>
      </c>
      <c r="C307" s="2" t="s">
        <v>76</v>
      </c>
    </row>
    <row r="308" spans="1:3" hidden="1">
      <c r="A308" s="1" t="s">
        <v>84</v>
      </c>
      <c r="B308" s="3">
        <v>126.31</v>
      </c>
      <c r="C308" s="2" t="s">
        <v>76</v>
      </c>
    </row>
    <row r="309" spans="1:3" hidden="1">
      <c r="A309" s="1" t="s">
        <v>84</v>
      </c>
      <c r="B309" s="3">
        <v>52.57</v>
      </c>
      <c r="C309" s="2" t="s">
        <v>76</v>
      </c>
    </row>
    <row r="310" spans="1:3" hidden="1">
      <c r="A310" s="1" t="s">
        <v>84</v>
      </c>
      <c r="B310" s="3">
        <v>17918.650000000001</v>
      </c>
      <c r="C310" s="2" t="s">
        <v>76</v>
      </c>
    </row>
    <row r="311" spans="1:3" hidden="1">
      <c r="A311" s="1" t="s">
        <v>84</v>
      </c>
      <c r="B311" s="3">
        <v>-15.94</v>
      </c>
      <c r="C311" s="2" t="s">
        <v>172</v>
      </c>
    </row>
    <row r="312" spans="1:3" hidden="1">
      <c r="A312" s="1" t="s">
        <v>84</v>
      </c>
      <c r="B312" s="3">
        <v>-14.12</v>
      </c>
      <c r="C312" s="2" t="s">
        <v>172</v>
      </c>
    </row>
    <row r="313" spans="1:3" hidden="1">
      <c r="A313" s="1" t="s">
        <v>43</v>
      </c>
      <c r="B313" s="3">
        <v>54.2</v>
      </c>
      <c r="C313" s="2" t="s">
        <v>76</v>
      </c>
    </row>
    <row r="314" spans="1:3" hidden="1">
      <c r="A314" s="1" t="s">
        <v>437</v>
      </c>
      <c r="B314" s="3">
        <v>1073</v>
      </c>
      <c r="C314" s="2" t="s">
        <v>438</v>
      </c>
    </row>
    <row r="315" spans="1:3" hidden="1">
      <c r="A315" s="1" t="s">
        <v>437</v>
      </c>
      <c r="B315" s="3">
        <v>2</v>
      </c>
      <c r="C315" s="2" t="s">
        <v>438</v>
      </c>
    </row>
    <row r="316" spans="1:3" hidden="1">
      <c r="A316" s="1" t="s">
        <v>440</v>
      </c>
      <c r="B316" s="3">
        <v>2628</v>
      </c>
      <c r="C316" s="2" t="s">
        <v>441</v>
      </c>
    </row>
    <row r="317" spans="1:3" hidden="1">
      <c r="A317" s="1" t="s">
        <v>437</v>
      </c>
      <c r="B317" s="3">
        <v>2878</v>
      </c>
      <c r="C317" s="2" t="s">
        <v>441</v>
      </c>
    </row>
    <row r="318" spans="1:3" hidden="1">
      <c r="A318" s="1" t="s">
        <v>437</v>
      </c>
      <c r="B318" s="3">
        <v>10895</v>
      </c>
      <c r="C318" s="2" t="s">
        <v>131</v>
      </c>
    </row>
    <row r="319" spans="1:3" hidden="1">
      <c r="A319" s="1" t="s">
        <v>440</v>
      </c>
      <c r="B319" s="3">
        <v>428</v>
      </c>
      <c r="C319" s="2" t="s">
        <v>131</v>
      </c>
    </row>
    <row r="320" spans="1:3" hidden="1">
      <c r="A320" s="1" t="s">
        <v>437</v>
      </c>
      <c r="B320" s="3">
        <v>2865</v>
      </c>
      <c r="C320" s="2" t="s">
        <v>131</v>
      </c>
    </row>
    <row r="321" spans="1:3" hidden="1">
      <c r="A321" s="1" t="s">
        <v>437</v>
      </c>
      <c r="B321" s="3">
        <v>4170</v>
      </c>
      <c r="C321" s="2" t="s">
        <v>438</v>
      </c>
    </row>
    <row r="322" spans="1:3" hidden="1">
      <c r="A322" s="1" t="s">
        <v>437</v>
      </c>
      <c r="B322" s="3">
        <v>35383</v>
      </c>
      <c r="C322" s="2" t="s">
        <v>442</v>
      </c>
    </row>
    <row r="323" spans="1:3" hidden="1">
      <c r="A323" s="1" t="s">
        <v>437</v>
      </c>
      <c r="B323" s="3">
        <v>33223</v>
      </c>
      <c r="C323" s="2" t="s">
        <v>442</v>
      </c>
    </row>
    <row r="324" spans="1:3" hidden="1">
      <c r="A324" s="1" t="s">
        <v>440</v>
      </c>
      <c r="B324" s="3">
        <v>141</v>
      </c>
      <c r="C324" s="2" t="s">
        <v>442</v>
      </c>
    </row>
    <row r="325" spans="1:3" hidden="1">
      <c r="A325" s="1" t="s">
        <v>437</v>
      </c>
      <c r="B325" s="3">
        <v>1781</v>
      </c>
      <c r="C325" s="2" t="s">
        <v>47</v>
      </c>
    </row>
    <row r="326" spans="1:3" hidden="1">
      <c r="A326" s="1" t="s">
        <v>437</v>
      </c>
      <c r="B326" s="3">
        <v>3994</v>
      </c>
      <c r="C326" s="2" t="s">
        <v>47</v>
      </c>
    </row>
    <row r="327" spans="1:3" hidden="1">
      <c r="A327" s="1" t="s">
        <v>437</v>
      </c>
      <c r="B327" s="3">
        <v>20174</v>
      </c>
      <c r="C327" s="2" t="s">
        <v>443</v>
      </c>
    </row>
    <row r="328" spans="1:3" hidden="1">
      <c r="A328" s="1" t="s">
        <v>437</v>
      </c>
      <c r="B328" s="3">
        <v>2</v>
      </c>
      <c r="C328" s="2" t="s">
        <v>443</v>
      </c>
    </row>
    <row r="329" spans="1:3" hidden="1">
      <c r="A329" s="1" t="s">
        <v>437</v>
      </c>
      <c r="B329" s="3">
        <v>1053</v>
      </c>
      <c r="C329" s="2" t="s">
        <v>443</v>
      </c>
    </row>
    <row r="330" spans="1:3" hidden="1">
      <c r="A330" s="1" t="s">
        <v>437</v>
      </c>
      <c r="B330" s="3">
        <v>7537</v>
      </c>
      <c r="C330" s="2" t="s">
        <v>214</v>
      </c>
    </row>
    <row r="331" spans="1:3" hidden="1">
      <c r="A331" s="1" t="s">
        <v>437</v>
      </c>
      <c r="B331" s="3">
        <v>6324</v>
      </c>
      <c r="C331" s="2" t="s">
        <v>444</v>
      </c>
    </row>
    <row r="332" spans="1:3" hidden="1">
      <c r="A332" s="1" t="s">
        <v>437</v>
      </c>
      <c r="B332" s="3">
        <v>14705</v>
      </c>
      <c r="C332" s="2" t="s">
        <v>214</v>
      </c>
    </row>
    <row r="333" spans="1:3">
      <c r="A333" s="1" t="s">
        <v>55</v>
      </c>
      <c r="B333" s="3">
        <v>19.649999999999999</v>
      </c>
      <c r="C333" s="2" t="s">
        <v>447</v>
      </c>
    </row>
    <row r="334" spans="1:3">
      <c r="A334" s="1" t="s">
        <v>55</v>
      </c>
      <c r="B334" s="3">
        <v>17.03</v>
      </c>
      <c r="C334" s="2" t="s">
        <v>184</v>
      </c>
    </row>
    <row r="335" spans="1:3">
      <c r="A335" s="1" t="s">
        <v>55</v>
      </c>
      <c r="B335" s="3">
        <v>26.2</v>
      </c>
      <c r="C335" s="2" t="s">
        <v>314</v>
      </c>
    </row>
    <row r="336" spans="1:3">
      <c r="A336" s="1" t="s">
        <v>55</v>
      </c>
      <c r="B336" s="3">
        <v>15.72</v>
      </c>
      <c r="C336" s="2" t="s">
        <v>145</v>
      </c>
    </row>
    <row r="337" spans="1:3">
      <c r="A337" s="1" t="s">
        <v>50</v>
      </c>
      <c r="B337" s="3">
        <v>397.4</v>
      </c>
      <c r="C337" s="2" t="s">
        <v>453</v>
      </c>
    </row>
    <row r="338" spans="1:3">
      <c r="A338" s="1" t="s">
        <v>55</v>
      </c>
      <c r="B338" s="3">
        <v>9.24</v>
      </c>
      <c r="C338" s="2" t="s">
        <v>87</v>
      </c>
    </row>
    <row r="339" spans="1:3">
      <c r="A339" s="1" t="s">
        <v>50</v>
      </c>
      <c r="B339" s="3">
        <v>28.91</v>
      </c>
      <c r="C339" s="2" t="s">
        <v>318</v>
      </c>
    </row>
    <row r="340" spans="1:3">
      <c r="A340" s="1" t="s">
        <v>38</v>
      </c>
      <c r="B340" s="3">
        <v>86.54</v>
      </c>
      <c r="C340" s="2" t="s">
        <v>40</v>
      </c>
    </row>
    <row r="341" spans="1:3">
      <c r="A341" s="1" t="s">
        <v>38</v>
      </c>
      <c r="B341" s="3">
        <v>10.08</v>
      </c>
      <c r="C341" s="2" t="s">
        <v>40</v>
      </c>
    </row>
    <row r="342" spans="1:3">
      <c r="A342" s="1" t="s">
        <v>38</v>
      </c>
      <c r="B342" s="3">
        <v>31</v>
      </c>
      <c r="C342" s="2" t="s">
        <v>145</v>
      </c>
    </row>
    <row r="343" spans="1:3">
      <c r="A343" s="1" t="s">
        <v>38</v>
      </c>
      <c r="B343" s="3">
        <v>55.54</v>
      </c>
      <c r="C343" s="2" t="s">
        <v>87</v>
      </c>
    </row>
    <row r="344" spans="1:3">
      <c r="A344" s="1" t="s">
        <v>55</v>
      </c>
      <c r="B344" s="3">
        <v>261.49</v>
      </c>
      <c r="C344" s="2" t="s">
        <v>318</v>
      </c>
    </row>
    <row r="345" spans="1:3">
      <c r="A345" s="1" t="s">
        <v>50</v>
      </c>
      <c r="B345" s="3">
        <v>320.3</v>
      </c>
      <c r="C345" s="2" t="s">
        <v>87</v>
      </c>
    </row>
    <row r="346" spans="1:3" hidden="1">
      <c r="A346" s="1" t="s">
        <v>60</v>
      </c>
      <c r="B346" s="3">
        <v>4744.54</v>
      </c>
      <c r="C346" s="2" t="s">
        <v>16</v>
      </c>
    </row>
    <row r="347" spans="1:3" hidden="1">
      <c r="A347" s="1" t="s">
        <v>60</v>
      </c>
      <c r="B347" s="3">
        <v>901.46</v>
      </c>
      <c r="C347" s="2" t="s">
        <v>16</v>
      </c>
    </row>
    <row r="348" spans="1:3" hidden="1">
      <c r="A348" s="1" t="s">
        <v>60</v>
      </c>
      <c r="B348" s="3">
        <v>378.15</v>
      </c>
      <c r="C348" s="2" t="s">
        <v>16</v>
      </c>
    </row>
    <row r="349" spans="1:3" hidden="1">
      <c r="A349" s="1" t="s">
        <v>60</v>
      </c>
      <c r="B349" s="3">
        <v>71.849999999999994</v>
      </c>
      <c r="C349" s="2" t="s">
        <v>16</v>
      </c>
    </row>
    <row r="350" spans="1:3" hidden="1">
      <c r="A350" s="1" t="s">
        <v>39</v>
      </c>
      <c r="B350" s="3">
        <v>33.61</v>
      </c>
      <c r="C350" s="2" t="s">
        <v>76</v>
      </c>
    </row>
    <row r="351" spans="1:3" hidden="1">
      <c r="A351" s="1" t="s">
        <v>39</v>
      </c>
      <c r="B351" s="3">
        <v>77.3</v>
      </c>
      <c r="C351" s="2" t="s">
        <v>76</v>
      </c>
    </row>
    <row r="352" spans="1:3" hidden="1">
      <c r="A352" s="1" t="s">
        <v>51</v>
      </c>
      <c r="B352" s="3">
        <v>4008.39</v>
      </c>
      <c r="C352" s="2" t="s">
        <v>76</v>
      </c>
    </row>
    <row r="353" spans="1:3" hidden="1">
      <c r="A353" s="1" t="s">
        <v>51</v>
      </c>
      <c r="B353" s="3">
        <v>4008.39</v>
      </c>
      <c r="C353" s="2" t="s">
        <v>76</v>
      </c>
    </row>
    <row r="354" spans="1:3" hidden="1">
      <c r="A354" s="1" t="s">
        <v>51</v>
      </c>
      <c r="B354" s="3">
        <v>4008.39</v>
      </c>
      <c r="C354" s="2" t="s">
        <v>76</v>
      </c>
    </row>
    <row r="355" spans="1:3" hidden="1">
      <c r="A355" s="1" t="s">
        <v>51</v>
      </c>
      <c r="B355" s="3">
        <v>4008.39</v>
      </c>
      <c r="C355" s="2" t="s">
        <v>76</v>
      </c>
    </row>
    <row r="356" spans="1:3" hidden="1">
      <c r="A356" s="1" t="s">
        <v>51</v>
      </c>
      <c r="B356" s="3">
        <v>2672.26</v>
      </c>
      <c r="C356" s="2" t="s">
        <v>76</v>
      </c>
    </row>
    <row r="357" spans="1:3" hidden="1">
      <c r="A357" s="1" t="s">
        <v>51</v>
      </c>
      <c r="B357" s="3">
        <v>407.82</v>
      </c>
      <c r="C357" s="2" t="s">
        <v>76</v>
      </c>
    </row>
    <row r="358" spans="1:3">
      <c r="A358" s="1" t="s">
        <v>171</v>
      </c>
      <c r="B358" s="3">
        <v>21.35</v>
      </c>
      <c r="C358" s="2" t="s">
        <v>172</v>
      </c>
    </row>
    <row r="359" spans="1:3">
      <c r="A359" s="1" t="s">
        <v>202</v>
      </c>
      <c r="B359" s="3">
        <v>-5.69</v>
      </c>
      <c r="C359" s="2" t="s">
        <v>172</v>
      </c>
    </row>
    <row r="360" spans="1:3">
      <c r="A360" s="1" t="s">
        <v>202</v>
      </c>
      <c r="B360" s="3">
        <v>-13.28</v>
      </c>
      <c r="C360" s="2" t="s">
        <v>172</v>
      </c>
    </row>
    <row r="361" spans="1:3" hidden="1">
      <c r="A361" s="1" t="s">
        <v>84</v>
      </c>
      <c r="B361" s="3">
        <v>6.39</v>
      </c>
      <c r="C361" s="2" t="s">
        <v>76</v>
      </c>
    </row>
    <row r="362" spans="1:3" hidden="1">
      <c r="A362" s="1" t="s">
        <v>84</v>
      </c>
      <c r="B362" s="3">
        <v>14.7</v>
      </c>
      <c r="C362" s="2" t="s">
        <v>76</v>
      </c>
    </row>
    <row r="363" spans="1:3" hidden="1">
      <c r="A363" s="1" t="s">
        <v>84</v>
      </c>
      <c r="B363" s="3">
        <v>761.61</v>
      </c>
      <c r="C363" s="2" t="s">
        <v>76</v>
      </c>
    </row>
    <row r="364" spans="1:3" hidden="1">
      <c r="A364" s="1" t="s">
        <v>84</v>
      </c>
      <c r="B364" s="3">
        <v>761.61</v>
      </c>
      <c r="C364" s="2" t="s">
        <v>76</v>
      </c>
    </row>
    <row r="365" spans="1:3" hidden="1">
      <c r="A365" s="1" t="s">
        <v>84</v>
      </c>
      <c r="B365" s="3">
        <v>761.61</v>
      </c>
      <c r="C365" s="2" t="s">
        <v>76</v>
      </c>
    </row>
    <row r="366" spans="1:3" hidden="1">
      <c r="A366" s="1" t="s">
        <v>84</v>
      </c>
      <c r="B366" s="3">
        <v>761.61</v>
      </c>
      <c r="C366" s="2" t="s">
        <v>76</v>
      </c>
    </row>
    <row r="367" spans="1:3" hidden="1">
      <c r="A367" s="1" t="s">
        <v>84</v>
      </c>
      <c r="B367" s="3">
        <v>507.73</v>
      </c>
      <c r="C367" s="2" t="s">
        <v>76</v>
      </c>
    </row>
    <row r="368" spans="1:3" hidden="1">
      <c r="A368" s="1" t="s">
        <v>84</v>
      </c>
      <c r="B368" s="3">
        <v>77.489999999999995</v>
      </c>
      <c r="C368" s="2" t="s">
        <v>76</v>
      </c>
    </row>
    <row r="369" spans="1:3" hidden="1">
      <c r="A369" s="1" t="s">
        <v>84</v>
      </c>
      <c r="B369" s="3">
        <v>4.0599999999999996</v>
      </c>
      <c r="C369" s="2" t="s">
        <v>172</v>
      </c>
    </row>
    <row r="370" spans="1:3" hidden="1">
      <c r="A370" s="1" t="s">
        <v>84</v>
      </c>
      <c r="B370" s="3">
        <v>-1.08</v>
      </c>
      <c r="C370" s="2" t="s">
        <v>172</v>
      </c>
    </row>
    <row r="371" spans="1:3" hidden="1">
      <c r="A371" s="1" t="s">
        <v>84</v>
      </c>
      <c r="B371" s="3">
        <v>-2.52</v>
      </c>
      <c r="C371" s="2" t="s">
        <v>172</v>
      </c>
    </row>
    <row r="372" spans="1:3" hidden="1">
      <c r="A372" s="1" t="s">
        <v>61</v>
      </c>
      <c r="B372" s="3">
        <v>288830</v>
      </c>
      <c r="C372" s="2" t="s">
        <v>16</v>
      </c>
    </row>
    <row r="373" spans="1:3" hidden="1">
      <c r="A373" s="1" t="s">
        <v>119</v>
      </c>
      <c r="B373" s="3">
        <v>96</v>
      </c>
      <c r="C373" s="2" t="s">
        <v>16</v>
      </c>
    </row>
    <row r="374" spans="1:3" hidden="1">
      <c r="A374" s="1" t="s">
        <v>14</v>
      </c>
      <c r="B374" s="3">
        <v>99240</v>
      </c>
      <c r="C374" s="2" t="s">
        <v>16</v>
      </c>
    </row>
    <row r="375" spans="1:3">
      <c r="A375" s="1" t="s">
        <v>38</v>
      </c>
      <c r="B375" s="3">
        <v>243.24</v>
      </c>
      <c r="C375" s="2" t="s">
        <v>481</v>
      </c>
    </row>
    <row r="376" spans="1:3">
      <c r="A376" s="1" t="s">
        <v>38</v>
      </c>
      <c r="B376" s="3">
        <v>121.62</v>
      </c>
      <c r="C376" s="2" t="s">
        <v>484</v>
      </c>
    </row>
    <row r="377" spans="1:3" hidden="1">
      <c r="A377" s="1" t="s">
        <v>60</v>
      </c>
      <c r="B377" s="3">
        <v>504.2</v>
      </c>
      <c r="C377" s="2" t="s">
        <v>16</v>
      </c>
    </row>
    <row r="378" spans="1:3" hidden="1">
      <c r="A378" s="1" t="s">
        <v>60</v>
      </c>
      <c r="B378" s="3">
        <v>95.8</v>
      </c>
      <c r="C378" s="2" t="s">
        <v>16</v>
      </c>
    </row>
    <row r="379" spans="1:3" hidden="1">
      <c r="A379" s="1" t="s">
        <v>60</v>
      </c>
      <c r="B379" s="3">
        <v>5798.32</v>
      </c>
      <c r="C379" s="2" t="s">
        <v>16</v>
      </c>
    </row>
    <row r="380" spans="1:3" hidden="1">
      <c r="A380" s="1" t="s">
        <v>60</v>
      </c>
      <c r="B380" s="3">
        <v>1101.68</v>
      </c>
      <c r="C380" s="2" t="s">
        <v>16</v>
      </c>
    </row>
    <row r="381" spans="1:3" hidden="1">
      <c r="A381" s="1" t="s">
        <v>60</v>
      </c>
      <c r="B381" s="3">
        <v>1197.48</v>
      </c>
      <c r="C381" s="2" t="s">
        <v>16</v>
      </c>
    </row>
    <row r="382" spans="1:3" hidden="1">
      <c r="A382" s="1" t="s">
        <v>60</v>
      </c>
      <c r="B382" s="3">
        <v>227.52</v>
      </c>
      <c r="C382" s="2" t="s">
        <v>16</v>
      </c>
    </row>
    <row r="383" spans="1:3" hidden="1">
      <c r="A383" s="1" t="s">
        <v>70</v>
      </c>
      <c r="B383" s="3">
        <v>41.08</v>
      </c>
      <c r="C383" s="2" t="s">
        <v>16</v>
      </c>
    </row>
    <row r="384" spans="1:3" hidden="1">
      <c r="A384" s="1" t="s">
        <v>70</v>
      </c>
      <c r="B384" s="3">
        <v>320.58999999999997</v>
      </c>
      <c r="C384" s="2" t="s">
        <v>16</v>
      </c>
    </row>
    <row r="385" spans="1:3" hidden="1">
      <c r="A385" s="1" t="s">
        <v>70</v>
      </c>
      <c r="B385" s="3">
        <v>237.58</v>
      </c>
      <c r="C385" s="2" t="s">
        <v>16</v>
      </c>
    </row>
    <row r="386" spans="1:3" hidden="1">
      <c r="A386" s="1" t="s">
        <v>70</v>
      </c>
      <c r="B386" s="3">
        <v>257.55</v>
      </c>
      <c r="C386" s="2" t="s">
        <v>16</v>
      </c>
    </row>
    <row r="387" spans="1:3" hidden="1">
      <c r="A387" s="1" t="s">
        <v>70</v>
      </c>
      <c r="B387" s="3">
        <v>118.47</v>
      </c>
      <c r="C387" s="2" t="s">
        <v>16</v>
      </c>
    </row>
    <row r="388" spans="1:3" hidden="1">
      <c r="A388" s="1" t="s">
        <v>70</v>
      </c>
      <c r="B388" s="3">
        <v>15.52</v>
      </c>
      <c r="C388" s="2" t="s">
        <v>16</v>
      </c>
    </row>
    <row r="389" spans="1:3" hidden="1">
      <c r="A389" s="1" t="s">
        <v>70</v>
      </c>
      <c r="B389" s="3">
        <v>79.98</v>
      </c>
      <c r="C389" s="2" t="s">
        <v>16</v>
      </c>
    </row>
    <row r="390" spans="1:3" hidden="1">
      <c r="A390" s="1" t="s">
        <v>56</v>
      </c>
      <c r="B390" s="3">
        <v>720</v>
      </c>
      <c r="C390" s="2" t="s">
        <v>76</v>
      </c>
    </row>
    <row r="391" spans="1:3">
      <c r="A391" s="1" t="s">
        <v>202</v>
      </c>
      <c r="B391" s="3">
        <v>1.26</v>
      </c>
      <c r="C391" s="2" t="s">
        <v>172</v>
      </c>
    </row>
    <row r="392" spans="1:3">
      <c r="A392" s="1" t="s">
        <v>202</v>
      </c>
      <c r="B392" s="3">
        <v>0.57999999999999996</v>
      </c>
      <c r="C392" s="2" t="s">
        <v>172</v>
      </c>
    </row>
    <row r="393" spans="1:3" hidden="1">
      <c r="A393" s="1" t="s">
        <v>213</v>
      </c>
      <c r="B393" s="3">
        <v>438.65</v>
      </c>
      <c r="C393" s="2" t="s">
        <v>76</v>
      </c>
    </row>
    <row r="394" spans="1:3" hidden="1">
      <c r="A394" s="1" t="s">
        <v>84</v>
      </c>
      <c r="B394" s="3">
        <v>136.80000000000001</v>
      </c>
      <c r="C394" s="2" t="s">
        <v>76</v>
      </c>
    </row>
    <row r="395" spans="1:3" hidden="1">
      <c r="A395" s="1" t="s">
        <v>84</v>
      </c>
      <c r="B395" s="3">
        <v>0.24</v>
      </c>
      <c r="C395" s="2" t="s">
        <v>172</v>
      </c>
    </row>
    <row r="396" spans="1:3" hidden="1">
      <c r="A396" s="1" t="s">
        <v>84</v>
      </c>
      <c r="B396" s="3">
        <v>0.11</v>
      </c>
      <c r="C396" s="2" t="s">
        <v>172</v>
      </c>
    </row>
    <row r="397" spans="1:3" hidden="1">
      <c r="A397" s="1" t="s">
        <v>84</v>
      </c>
      <c r="B397" s="3">
        <v>83.34</v>
      </c>
      <c r="C397" s="2" t="s">
        <v>76</v>
      </c>
    </row>
    <row r="398" spans="1:3" hidden="1">
      <c r="A398" s="1" t="s">
        <v>500</v>
      </c>
      <c r="B398" s="3">
        <v>300</v>
      </c>
      <c r="C398" s="2" t="s">
        <v>16</v>
      </c>
    </row>
    <row r="399" spans="1:3" hidden="1">
      <c r="A399" s="1" t="s">
        <v>27</v>
      </c>
      <c r="B399" s="3">
        <v>300</v>
      </c>
      <c r="C399" s="2" t="s">
        <v>16</v>
      </c>
    </row>
    <row r="400" spans="1:3">
      <c r="A400" s="1" t="s">
        <v>30</v>
      </c>
      <c r="B400" s="3">
        <v>6.51</v>
      </c>
      <c r="C400" s="2" t="s">
        <v>16</v>
      </c>
    </row>
    <row r="401" spans="1:3">
      <c r="A401" s="1" t="s">
        <v>55</v>
      </c>
      <c r="B401" s="3">
        <v>15.72</v>
      </c>
      <c r="C401" s="2" t="s">
        <v>136</v>
      </c>
    </row>
    <row r="402" spans="1:3">
      <c r="A402" s="1" t="s">
        <v>55</v>
      </c>
      <c r="B402" s="3">
        <v>10.48</v>
      </c>
      <c r="C402" s="2" t="s">
        <v>148</v>
      </c>
    </row>
    <row r="403" spans="1:3">
      <c r="A403" s="1" t="s">
        <v>55</v>
      </c>
      <c r="B403" s="3">
        <v>17.03</v>
      </c>
      <c r="C403" s="2" t="s">
        <v>142</v>
      </c>
    </row>
    <row r="404" spans="1:3">
      <c r="A404" s="1" t="s">
        <v>55</v>
      </c>
      <c r="B404" s="3">
        <v>23.58</v>
      </c>
      <c r="C404" s="2" t="s">
        <v>318</v>
      </c>
    </row>
    <row r="405" spans="1:3">
      <c r="A405" s="1" t="s">
        <v>55</v>
      </c>
      <c r="B405" s="3">
        <v>17.03</v>
      </c>
      <c r="C405" s="2" t="s">
        <v>128</v>
      </c>
    </row>
    <row r="406" spans="1:3">
      <c r="A406" s="1" t="s">
        <v>55</v>
      </c>
      <c r="B406" s="3">
        <v>14.41</v>
      </c>
      <c r="C406" s="2" t="s">
        <v>184</v>
      </c>
    </row>
    <row r="407" spans="1:3">
      <c r="A407" s="1" t="s">
        <v>50</v>
      </c>
      <c r="B407" s="3">
        <v>1013.62</v>
      </c>
      <c r="C407" s="2" t="s">
        <v>223</v>
      </c>
    </row>
    <row r="408" spans="1:3">
      <c r="A408" s="1" t="s">
        <v>38</v>
      </c>
      <c r="B408" s="3">
        <v>4.83</v>
      </c>
      <c r="C408" s="2" t="s">
        <v>47</v>
      </c>
    </row>
    <row r="409" spans="1:3">
      <c r="A409" s="1" t="s">
        <v>55</v>
      </c>
      <c r="B409" s="3">
        <v>108</v>
      </c>
      <c r="C409" s="2" t="s">
        <v>223</v>
      </c>
    </row>
    <row r="410" spans="1:3" hidden="1">
      <c r="A410" s="1" t="s">
        <v>60</v>
      </c>
      <c r="B410" s="3">
        <v>7815.13</v>
      </c>
      <c r="C410" s="2" t="s">
        <v>16</v>
      </c>
    </row>
    <row r="411" spans="1:3" hidden="1">
      <c r="A411" s="1" t="s">
        <v>60</v>
      </c>
      <c r="B411" s="3">
        <v>1484.87</v>
      </c>
      <c r="C411" s="2" t="s">
        <v>16</v>
      </c>
    </row>
    <row r="412" spans="1:3" hidden="1">
      <c r="A412" s="1" t="s">
        <v>60</v>
      </c>
      <c r="B412" s="3">
        <v>819.33</v>
      </c>
      <c r="C412" s="2" t="s">
        <v>16</v>
      </c>
    </row>
    <row r="413" spans="1:3" hidden="1">
      <c r="A413" s="1" t="s">
        <v>60</v>
      </c>
      <c r="B413" s="3">
        <v>155.66999999999999</v>
      </c>
      <c r="C413" s="2" t="s">
        <v>16</v>
      </c>
    </row>
    <row r="414" spans="1:3" hidden="1">
      <c r="A414" s="1" t="s">
        <v>70</v>
      </c>
      <c r="B414" s="3">
        <v>300</v>
      </c>
      <c r="C414" s="2" t="s">
        <v>16</v>
      </c>
    </row>
    <row r="415" spans="1:3" hidden="1">
      <c r="A415" s="1" t="s">
        <v>70</v>
      </c>
      <c r="B415" s="3">
        <v>34.83</v>
      </c>
      <c r="C415" s="2" t="s">
        <v>16</v>
      </c>
    </row>
    <row r="416" spans="1:3" hidden="1">
      <c r="A416" s="1" t="s">
        <v>70</v>
      </c>
      <c r="B416" s="3">
        <v>34.83</v>
      </c>
      <c r="C416" s="2" t="s">
        <v>16</v>
      </c>
    </row>
    <row r="417" spans="1:3">
      <c r="A417" s="1" t="s">
        <v>107</v>
      </c>
      <c r="B417" s="3">
        <v>29.27</v>
      </c>
      <c r="C417" s="2" t="s">
        <v>136</v>
      </c>
    </row>
    <row r="418" spans="1:3" hidden="1">
      <c r="A418" s="1" t="s">
        <v>84</v>
      </c>
      <c r="B418" s="3">
        <v>5.56</v>
      </c>
      <c r="C418" s="2" t="s">
        <v>136</v>
      </c>
    </row>
    <row r="419" spans="1:3">
      <c r="A419" s="1" t="s">
        <v>107</v>
      </c>
      <c r="B419" s="3">
        <v>29.27</v>
      </c>
      <c r="C419" s="2" t="s">
        <v>521</v>
      </c>
    </row>
    <row r="420" spans="1:3">
      <c r="A420" s="1" t="s">
        <v>81</v>
      </c>
      <c r="B420" s="3">
        <v>300</v>
      </c>
      <c r="C420" s="2" t="s">
        <v>521</v>
      </c>
    </row>
    <row r="421" spans="1:3" hidden="1">
      <c r="A421" s="1" t="s">
        <v>84</v>
      </c>
      <c r="B421" s="3">
        <v>5.56</v>
      </c>
      <c r="C421" s="2" t="s">
        <v>521</v>
      </c>
    </row>
    <row r="422" spans="1:3">
      <c r="A422" s="1" t="s">
        <v>38</v>
      </c>
      <c r="B422" s="3">
        <v>5.87</v>
      </c>
      <c r="C422" s="2" t="s">
        <v>223</v>
      </c>
    </row>
    <row r="423" spans="1:3">
      <c r="A423" s="1" t="s">
        <v>55</v>
      </c>
      <c r="B423" s="3">
        <v>20.96</v>
      </c>
      <c r="C423" s="2" t="s">
        <v>314</v>
      </c>
    </row>
    <row r="424" spans="1:3" hidden="1">
      <c r="A424" s="1" t="s">
        <v>73</v>
      </c>
      <c r="B424" s="3">
        <v>3819.42</v>
      </c>
      <c r="C424" s="2" t="s">
        <v>16</v>
      </c>
    </row>
    <row r="425" spans="1:3" hidden="1">
      <c r="A425" s="1" t="s">
        <v>23</v>
      </c>
      <c r="B425" s="3">
        <v>3800</v>
      </c>
      <c r="C425" s="2" t="s">
        <v>16</v>
      </c>
    </row>
    <row r="426" spans="1:3" hidden="1">
      <c r="A426" s="1" t="s">
        <v>70</v>
      </c>
      <c r="B426" s="3">
        <v>112469.3</v>
      </c>
      <c r="C426" s="2" t="s">
        <v>16</v>
      </c>
    </row>
    <row r="427" spans="1:3" hidden="1">
      <c r="A427" s="1" t="s">
        <v>70</v>
      </c>
      <c r="B427" s="3">
        <v>501.01</v>
      </c>
      <c r="C427" s="2" t="s">
        <v>16</v>
      </c>
    </row>
    <row r="428" spans="1:3" hidden="1">
      <c r="A428" s="1" t="s">
        <v>70</v>
      </c>
      <c r="B428" s="3">
        <v>501.01</v>
      </c>
      <c r="C428" s="2" t="s">
        <v>16</v>
      </c>
    </row>
    <row r="429" spans="1:3" hidden="1">
      <c r="A429" s="1" t="s">
        <v>27</v>
      </c>
      <c r="B429" s="3">
        <v>1500</v>
      </c>
      <c r="C429" s="2" t="s">
        <v>16</v>
      </c>
    </row>
    <row r="430" spans="1:3" hidden="1">
      <c r="A430" s="1" t="s">
        <v>70</v>
      </c>
      <c r="B430" s="3">
        <v>15249.05</v>
      </c>
      <c r="C430" s="2" t="s">
        <v>16</v>
      </c>
    </row>
    <row r="431" spans="1:3" hidden="1">
      <c r="A431" s="1" t="s">
        <v>70</v>
      </c>
      <c r="B431" s="3">
        <v>670</v>
      </c>
      <c r="C431" s="2" t="s">
        <v>16</v>
      </c>
    </row>
    <row r="432" spans="1:3" hidden="1">
      <c r="A432" s="1" t="s">
        <v>70</v>
      </c>
      <c r="B432" s="3">
        <v>4750</v>
      </c>
      <c r="C432" s="2" t="s">
        <v>16</v>
      </c>
    </row>
    <row r="433" spans="1:3" hidden="1">
      <c r="A433" s="1" t="s">
        <v>70</v>
      </c>
      <c r="B433" s="3">
        <v>479.15</v>
      </c>
      <c r="C433" s="2" t="s">
        <v>16</v>
      </c>
    </row>
    <row r="434" spans="1:3" hidden="1">
      <c r="A434" s="1" t="s">
        <v>70</v>
      </c>
      <c r="B434" s="3">
        <v>13685</v>
      </c>
      <c r="C434" s="2" t="s">
        <v>16</v>
      </c>
    </row>
    <row r="435" spans="1:3" hidden="1">
      <c r="A435" s="1" t="s">
        <v>70</v>
      </c>
      <c r="B435" s="3">
        <v>13685</v>
      </c>
      <c r="C435" s="2" t="s">
        <v>16</v>
      </c>
    </row>
    <row r="436" spans="1:3" hidden="1">
      <c r="A436" s="1" t="s">
        <v>60</v>
      </c>
      <c r="B436" s="3">
        <v>12817.65</v>
      </c>
      <c r="C436" s="2" t="s">
        <v>16</v>
      </c>
    </row>
    <row r="437" spans="1:3" hidden="1">
      <c r="A437" s="1" t="s">
        <v>60</v>
      </c>
      <c r="B437" s="3">
        <v>2435.35</v>
      </c>
      <c r="C437" s="2" t="s">
        <v>16</v>
      </c>
    </row>
    <row r="438" spans="1:3" hidden="1">
      <c r="A438" s="1" t="s">
        <v>60</v>
      </c>
      <c r="B438" s="3">
        <v>1197.48</v>
      </c>
      <c r="C438" s="2" t="s">
        <v>16</v>
      </c>
    </row>
    <row r="439" spans="1:3" hidden="1">
      <c r="A439" s="1" t="s">
        <v>60</v>
      </c>
      <c r="B439" s="3">
        <v>227.52</v>
      </c>
      <c r="C439" s="2" t="s">
        <v>16</v>
      </c>
    </row>
    <row r="440" spans="1:3" hidden="1">
      <c r="A440" s="1" t="s">
        <v>70</v>
      </c>
      <c r="B440" s="3">
        <v>11</v>
      </c>
      <c r="C440" s="2" t="s">
        <v>16</v>
      </c>
    </row>
    <row r="441" spans="1:3" hidden="1">
      <c r="A441" s="1" t="s">
        <v>73</v>
      </c>
      <c r="B441" s="3">
        <v>301</v>
      </c>
      <c r="C441" s="2" t="s">
        <v>16</v>
      </c>
    </row>
    <row r="442" spans="1:3" hidden="1">
      <c r="A442" s="1" t="s">
        <v>70</v>
      </c>
      <c r="B442" s="3">
        <v>561</v>
      </c>
      <c r="C442" s="2" t="s">
        <v>16</v>
      </c>
    </row>
    <row r="443" spans="1:3">
      <c r="A443" s="1" t="s">
        <v>171</v>
      </c>
      <c r="B443" s="3">
        <v>24.64</v>
      </c>
      <c r="C443" s="2" t="s">
        <v>172</v>
      </c>
    </row>
    <row r="444" spans="1:3">
      <c r="A444" s="1" t="s">
        <v>547</v>
      </c>
      <c r="B444" s="3">
        <v>18.66</v>
      </c>
      <c r="C444" s="2" t="s">
        <v>172</v>
      </c>
    </row>
    <row r="445" spans="1:3">
      <c r="A445" s="1" t="s">
        <v>171</v>
      </c>
      <c r="B445" s="3">
        <v>11</v>
      </c>
      <c r="C445" s="2" t="s">
        <v>172</v>
      </c>
    </row>
    <row r="446" spans="1:3" hidden="1">
      <c r="A446" s="1" t="s">
        <v>84</v>
      </c>
      <c r="B446" s="3">
        <v>4.68</v>
      </c>
      <c r="C446" s="2" t="s">
        <v>172</v>
      </c>
    </row>
    <row r="447" spans="1:3" hidden="1">
      <c r="A447" s="1" t="s">
        <v>84</v>
      </c>
      <c r="B447" s="3">
        <v>1.1399999999999999</v>
      </c>
      <c r="C447" s="2" t="s">
        <v>172</v>
      </c>
    </row>
    <row r="448" spans="1:3" hidden="1">
      <c r="A448" s="1" t="s">
        <v>61</v>
      </c>
      <c r="B448" s="3">
        <v>109.24</v>
      </c>
      <c r="C448" s="2" t="s">
        <v>16</v>
      </c>
    </row>
    <row r="449" spans="1:3" hidden="1">
      <c r="A449" s="1" t="s">
        <v>61</v>
      </c>
      <c r="B449" s="3">
        <v>20.76</v>
      </c>
      <c r="C449" s="2" t="s">
        <v>16</v>
      </c>
    </row>
    <row r="450" spans="1:3" hidden="1">
      <c r="A450" s="1" t="s">
        <v>14</v>
      </c>
      <c r="B450" s="3">
        <v>288830</v>
      </c>
      <c r="C450" s="2" t="s">
        <v>16</v>
      </c>
    </row>
    <row r="451" spans="1:3" hidden="1">
      <c r="A451" s="1" t="s">
        <v>19</v>
      </c>
      <c r="B451" s="3">
        <v>1500</v>
      </c>
      <c r="C451" s="2" t="s">
        <v>16</v>
      </c>
    </row>
    <row r="452" spans="1:3" hidden="1">
      <c r="A452" s="1" t="s">
        <v>73</v>
      </c>
      <c r="B452" s="3">
        <v>7565.66</v>
      </c>
      <c r="C452" s="2" t="s">
        <v>16</v>
      </c>
    </row>
    <row r="453" spans="1:3">
      <c r="A453" s="1" t="s">
        <v>30</v>
      </c>
      <c r="B453" s="3">
        <v>4</v>
      </c>
      <c r="C453" s="2" t="s">
        <v>16</v>
      </c>
    </row>
    <row r="454" spans="1:3">
      <c r="A454" s="1" t="s">
        <v>30</v>
      </c>
      <c r="B454" s="3">
        <v>5</v>
      </c>
      <c r="C454" s="2" t="s">
        <v>16</v>
      </c>
    </row>
    <row r="455" spans="1:3" hidden="1">
      <c r="A455" s="1" t="s">
        <v>73</v>
      </c>
      <c r="B455" s="3">
        <v>1039.42</v>
      </c>
      <c r="C455" s="2" t="s">
        <v>16</v>
      </c>
    </row>
    <row r="456" spans="1:3">
      <c r="A456" s="1" t="s">
        <v>30</v>
      </c>
      <c r="B456" s="3">
        <v>5</v>
      </c>
      <c r="C456" s="2" t="s">
        <v>16</v>
      </c>
    </row>
    <row r="457" spans="1:3">
      <c r="A457" s="1" t="s">
        <v>55</v>
      </c>
      <c r="B457" s="3">
        <v>20.96</v>
      </c>
      <c r="C457" s="2" t="s">
        <v>184</v>
      </c>
    </row>
    <row r="458" spans="1:3">
      <c r="A458" s="1" t="s">
        <v>55</v>
      </c>
      <c r="B458" s="3">
        <v>10.48</v>
      </c>
      <c r="C458" s="2" t="s">
        <v>145</v>
      </c>
    </row>
    <row r="459" spans="1:3">
      <c r="A459" s="1" t="s">
        <v>38</v>
      </c>
      <c r="B459" s="3">
        <v>4.83</v>
      </c>
      <c r="C459" s="2" t="s">
        <v>214</v>
      </c>
    </row>
    <row r="460" spans="1:3">
      <c r="A460" s="1" t="s">
        <v>38</v>
      </c>
      <c r="B460" s="3">
        <v>5.87</v>
      </c>
      <c r="C460" s="2" t="s">
        <v>447</v>
      </c>
    </row>
    <row r="461" spans="1:3" hidden="1">
      <c r="A461" s="1" t="s">
        <v>60</v>
      </c>
      <c r="B461" s="3">
        <v>5798.32</v>
      </c>
      <c r="C461" s="2" t="s">
        <v>16</v>
      </c>
    </row>
    <row r="462" spans="1:3" hidden="1">
      <c r="A462" s="1" t="s">
        <v>60</v>
      </c>
      <c r="B462" s="3">
        <v>1101.68</v>
      </c>
      <c r="C462" s="2" t="s">
        <v>16</v>
      </c>
    </row>
    <row r="463" spans="1:3" hidden="1">
      <c r="A463" s="1" t="s">
        <v>60</v>
      </c>
      <c r="B463" s="3">
        <v>945.38</v>
      </c>
      <c r="C463" s="2" t="s">
        <v>16</v>
      </c>
    </row>
    <row r="464" spans="1:3" hidden="1">
      <c r="A464" s="1" t="s">
        <v>60</v>
      </c>
      <c r="B464" s="3">
        <v>179.62</v>
      </c>
      <c r="C464" s="2" t="s">
        <v>16</v>
      </c>
    </row>
    <row r="465" spans="1:3" hidden="1">
      <c r="A465" s="1" t="s">
        <v>568</v>
      </c>
      <c r="B465" s="3">
        <v>600</v>
      </c>
      <c r="C465" s="2" t="s">
        <v>16</v>
      </c>
    </row>
    <row r="466" spans="1:3" hidden="1">
      <c r="A466" s="1" t="s">
        <v>325</v>
      </c>
      <c r="B466" s="3">
        <v>221</v>
      </c>
      <c r="C466" s="2" t="s">
        <v>16</v>
      </c>
    </row>
    <row r="467" spans="1:3" hidden="1">
      <c r="A467" s="1" t="s">
        <v>70</v>
      </c>
      <c r="B467" s="3">
        <v>301</v>
      </c>
      <c r="C467" s="2" t="s">
        <v>16</v>
      </c>
    </row>
    <row r="468" spans="1:3" hidden="1">
      <c r="A468" s="1" t="s">
        <v>325</v>
      </c>
      <c r="B468" s="3">
        <v>-35.29</v>
      </c>
      <c r="C468" s="2" t="s">
        <v>16</v>
      </c>
    </row>
    <row r="469" spans="1:3" hidden="1">
      <c r="A469" s="1" t="s">
        <v>39</v>
      </c>
      <c r="B469" s="3">
        <v>164</v>
      </c>
      <c r="C469" s="2" t="s">
        <v>76</v>
      </c>
    </row>
    <row r="470" spans="1:3">
      <c r="A470" s="1" t="s">
        <v>81</v>
      </c>
      <c r="B470" s="3">
        <v>260</v>
      </c>
      <c r="C470" s="2" t="s">
        <v>521</v>
      </c>
    </row>
    <row r="471" spans="1:3">
      <c r="A471" s="1" t="s">
        <v>577</v>
      </c>
      <c r="B471" s="3">
        <v>13326.88</v>
      </c>
      <c r="C471" s="2" t="s">
        <v>16</v>
      </c>
    </row>
    <row r="472" spans="1:3" hidden="1">
      <c r="A472" s="1" t="s">
        <v>84</v>
      </c>
      <c r="B472" s="3">
        <v>31.16</v>
      </c>
      <c r="C472" s="2" t="s">
        <v>76</v>
      </c>
    </row>
    <row r="473" spans="1:3" hidden="1">
      <c r="A473" s="1" t="s">
        <v>84</v>
      </c>
      <c r="B473" s="3">
        <v>2532.11</v>
      </c>
      <c r="C473" s="2" t="s">
        <v>16</v>
      </c>
    </row>
    <row r="474" spans="1:3">
      <c r="A474" s="1" t="s">
        <v>81</v>
      </c>
      <c r="B474" s="3">
        <v>41</v>
      </c>
      <c r="C474" s="2" t="s">
        <v>172</v>
      </c>
    </row>
    <row r="475" spans="1:3">
      <c r="A475" s="1" t="s">
        <v>171</v>
      </c>
      <c r="B475" s="3">
        <v>21</v>
      </c>
      <c r="C475" s="2" t="s">
        <v>172</v>
      </c>
    </row>
    <row r="476" spans="1:3" hidden="1">
      <c r="A476" s="1" t="s">
        <v>84</v>
      </c>
      <c r="B476" s="3">
        <v>3.99</v>
      </c>
      <c r="C476" s="2" t="s">
        <v>172</v>
      </c>
    </row>
    <row r="477" spans="1:3" hidden="1">
      <c r="A477" s="1" t="s">
        <v>61</v>
      </c>
      <c r="B477" s="3">
        <v>185.71</v>
      </c>
      <c r="C477" s="2" t="s">
        <v>16</v>
      </c>
    </row>
    <row r="478" spans="1:3" hidden="1">
      <c r="A478" s="1" t="s">
        <v>61</v>
      </c>
      <c r="B478" s="3">
        <v>35.29</v>
      </c>
      <c r="C478" s="2" t="s">
        <v>16</v>
      </c>
    </row>
    <row r="479" spans="1:3" hidden="1">
      <c r="A479" s="1" t="s">
        <v>439</v>
      </c>
      <c r="B479" s="3">
        <v>2</v>
      </c>
      <c r="C479" s="2" t="s">
        <v>438</v>
      </c>
    </row>
    <row r="480" spans="1:3" hidden="1">
      <c r="A480" s="1" t="s">
        <v>439</v>
      </c>
      <c r="B480" s="3">
        <v>2</v>
      </c>
      <c r="C480" s="2" t="s">
        <v>443</v>
      </c>
    </row>
    <row r="481" spans="1:3" hidden="1">
      <c r="A481" s="1" t="s">
        <v>26</v>
      </c>
      <c r="B481" s="3">
        <v>28000</v>
      </c>
      <c r="C481" s="2" t="s">
        <v>16</v>
      </c>
    </row>
    <row r="482" spans="1:3">
      <c r="A482" s="1" t="s">
        <v>55</v>
      </c>
      <c r="B482" s="3">
        <v>19.649999999999999</v>
      </c>
      <c r="C482" s="2" t="s">
        <v>148</v>
      </c>
    </row>
    <row r="483" spans="1:3">
      <c r="A483" s="1" t="s">
        <v>55</v>
      </c>
      <c r="B483" s="3">
        <v>27.51</v>
      </c>
      <c r="C483" s="2" t="s">
        <v>142</v>
      </c>
    </row>
    <row r="484" spans="1:3">
      <c r="A484" s="1" t="s">
        <v>55</v>
      </c>
      <c r="B484" s="3">
        <v>75.81</v>
      </c>
      <c r="C484" s="2" t="s">
        <v>139</v>
      </c>
    </row>
    <row r="485" spans="1:3">
      <c r="A485" s="1" t="s">
        <v>55</v>
      </c>
      <c r="B485" s="3">
        <v>15.72</v>
      </c>
      <c r="C485" s="2" t="s">
        <v>128</v>
      </c>
    </row>
    <row r="486" spans="1:3">
      <c r="A486" s="1" t="s">
        <v>38</v>
      </c>
      <c r="B486" s="3">
        <v>33</v>
      </c>
      <c r="C486" s="2" t="s">
        <v>139</v>
      </c>
    </row>
    <row r="487" spans="1:3" hidden="1">
      <c r="A487" s="1" t="s">
        <v>60</v>
      </c>
      <c r="B487" s="3">
        <v>2463.3000000000002</v>
      </c>
      <c r="C487" s="2" t="s">
        <v>16</v>
      </c>
    </row>
    <row r="488" spans="1:3" hidden="1">
      <c r="A488" s="1" t="s">
        <v>60</v>
      </c>
      <c r="B488" s="3">
        <v>316.39999999999998</v>
      </c>
      <c r="C488" s="2" t="s">
        <v>16</v>
      </c>
    </row>
    <row r="489" spans="1:3" hidden="1">
      <c r="A489" s="1" t="s">
        <v>60</v>
      </c>
      <c r="B489" s="3">
        <v>5546.22</v>
      </c>
      <c r="C489" s="2" t="s">
        <v>16</v>
      </c>
    </row>
    <row r="490" spans="1:3" hidden="1">
      <c r="A490" s="1" t="s">
        <v>60</v>
      </c>
      <c r="B490" s="3">
        <v>1053.78</v>
      </c>
      <c r="C490" s="2" t="s">
        <v>16</v>
      </c>
    </row>
    <row r="491" spans="1:3" hidden="1">
      <c r="A491" s="1" t="s">
        <v>60</v>
      </c>
      <c r="B491" s="3">
        <v>504.2</v>
      </c>
      <c r="C491" s="2" t="s">
        <v>16</v>
      </c>
    </row>
    <row r="492" spans="1:3" hidden="1">
      <c r="A492" s="1" t="s">
        <v>60</v>
      </c>
      <c r="B492" s="3">
        <v>95.8</v>
      </c>
      <c r="C492" s="2" t="s">
        <v>16</v>
      </c>
    </row>
    <row r="493" spans="1:3" hidden="1">
      <c r="A493" s="1" t="s">
        <v>27</v>
      </c>
      <c r="B493" s="3">
        <v>28000</v>
      </c>
      <c r="C493" s="2" t="s">
        <v>16</v>
      </c>
    </row>
    <row r="494" spans="1:3" hidden="1">
      <c r="A494" s="1" t="s">
        <v>70</v>
      </c>
      <c r="B494" s="3">
        <v>2228.75</v>
      </c>
      <c r="C494" s="2" t="s">
        <v>16</v>
      </c>
    </row>
    <row r="495" spans="1:3" hidden="1">
      <c r="A495" s="1" t="s">
        <v>70</v>
      </c>
      <c r="B495" s="3">
        <v>550.95000000000005</v>
      </c>
      <c r="C495" s="2" t="s">
        <v>16</v>
      </c>
    </row>
    <row r="496" spans="1:3" hidden="1">
      <c r="A496" s="1" t="s">
        <v>568</v>
      </c>
      <c r="B496" s="3">
        <v>200</v>
      </c>
      <c r="C496" s="2" t="s">
        <v>16</v>
      </c>
    </row>
    <row r="497" spans="1:3" hidden="1">
      <c r="A497" s="1" t="s">
        <v>70</v>
      </c>
      <c r="B497" s="3">
        <v>3819.42</v>
      </c>
      <c r="C497" s="2" t="s">
        <v>16</v>
      </c>
    </row>
    <row r="498" spans="1:3" hidden="1">
      <c r="A498" s="1" t="s">
        <v>70</v>
      </c>
      <c r="B498" s="3">
        <v>8859.0400000000009</v>
      </c>
      <c r="C498" s="2" t="s">
        <v>16</v>
      </c>
    </row>
    <row r="499" spans="1:3" hidden="1">
      <c r="A499" s="1" t="s">
        <v>70</v>
      </c>
      <c r="B499" s="3">
        <v>15858.99</v>
      </c>
      <c r="C499" s="2" t="s">
        <v>16</v>
      </c>
    </row>
    <row r="500" spans="1:3" hidden="1">
      <c r="A500" s="1" t="s">
        <v>43</v>
      </c>
      <c r="B500" s="3">
        <v>3209.6</v>
      </c>
      <c r="C500" s="2" t="s">
        <v>76</v>
      </c>
    </row>
    <row r="501" spans="1:3">
      <c r="A501" s="1" t="s">
        <v>202</v>
      </c>
      <c r="B501" s="3">
        <v>4009.05</v>
      </c>
      <c r="C501" s="2" t="s">
        <v>172</v>
      </c>
    </row>
    <row r="502" spans="1:3">
      <c r="A502" s="1" t="s">
        <v>577</v>
      </c>
      <c r="B502" s="3">
        <v>7444.57</v>
      </c>
      <c r="C502" s="2" t="s">
        <v>148</v>
      </c>
    </row>
    <row r="503" spans="1:3" hidden="1">
      <c r="A503" s="1" t="s">
        <v>84</v>
      </c>
      <c r="B503" s="3">
        <v>609.82000000000005</v>
      </c>
      <c r="C503" s="2" t="s">
        <v>76</v>
      </c>
    </row>
    <row r="504" spans="1:3" hidden="1">
      <c r="A504" s="1" t="s">
        <v>84</v>
      </c>
      <c r="B504" s="3">
        <v>761.72</v>
      </c>
      <c r="C504" s="2" t="s">
        <v>172</v>
      </c>
    </row>
    <row r="505" spans="1:3" hidden="1">
      <c r="A505" s="1" t="s">
        <v>84</v>
      </c>
      <c r="B505" s="3">
        <v>1414.47</v>
      </c>
      <c r="C505" s="2" t="s">
        <v>148</v>
      </c>
    </row>
    <row r="506" spans="1:3">
      <c r="A506" s="1" t="s">
        <v>171</v>
      </c>
      <c r="B506" s="3">
        <v>214</v>
      </c>
      <c r="C506" s="2" t="s">
        <v>172</v>
      </c>
    </row>
    <row r="507" spans="1:3" hidden="1">
      <c r="A507" s="1" t="s">
        <v>84</v>
      </c>
      <c r="B507" s="3">
        <v>40.659999999999997</v>
      </c>
      <c r="C507" s="2" t="s">
        <v>172</v>
      </c>
    </row>
    <row r="508" spans="1:3" hidden="1">
      <c r="A508" s="1" t="s">
        <v>61</v>
      </c>
      <c r="B508" s="3">
        <v>132</v>
      </c>
      <c r="C508" s="2" t="s">
        <v>16</v>
      </c>
    </row>
    <row r="509" spans="1:3" hidden="1">
      <c r="A509" s="1" t="s">
        <v>61</v>
      </c>
      <c r="B509" s="3">
        <v>167</v>
      </c>
      <c r="C509" s="2" t="s">
        <v>16</v>
      </c>
    </row>
    <row r="510" spans="1:3" hidden="1">
      <c r="A510" s="1" t="s">
        <v>61</v>
      </c>
      <c r="B510" s="3">
        <v>2070</v>
      </c>
      <c r="C510" s="2" t="s">
        <v>16</v>
      </c>
    </row>
    <row r="511" spans="1:3" hidden="1">
      <c r="A511" s="1" t="s">
        <v>61</v>
      </c>
      <c r="B511" s="3">
        <v>25.08</v>
      </c>
      <c r="C511" s="2" t="s">
        <v>16</v>
      </c>
    </row>
    <row r="512" spans="1:3" hidden="1">
      <c r="A512" s="1" t="s">
        <v>61</v>
      </c>
      <c r="B512" s="3">
        <v>31.73</v>
      </c>
      <c r="C512" s="2" t="s">
        <v>16</v>
      </c>
    </row>
    <row r="513" spans="1:3" hidden="1">
      <c r="A513" s="1" t="s">
        <v>61</v>
      </c>
      <c r="B513" s="3">
        <v>393.3</v>
      </c>
      <c r="C513" s="2" t="s">
        <v>16</v>
      </c>
    </row>
    <row r="514" spans="1:3">
      <c r="A514" s="1" t="s">
        <v>55</v>
      </c>
      <c r="B514" s="3">
        <v>4.62</v>
      </c>
      <c r="C514" s="2" t="s">
        <v>139</v>
      </c>
    </row>
    <row r="515" spans="1:3">
      <c r="A515" s="1" t="s">
        <v>38</v>
      </c>
      <c r="B515" s="3">
        <v>31.34</v>
      </c>
      <c r="C515" s="2" t="s">
        <v>47</v>
      </c>
    </row>
    <row r="516" spans="1:3">
      <c r="A516" s="1" t="s">
        <v>38</v>
      </c>
      <c r="B516" s="3">
        <v>0.67</v>
      </c>
      <c r="C516" s="2" t="s">
        <v>139</v>
      </c>
    </row>
    <row r="517" spans="1:3">
      <c r="A517" s="1" t="s">
        <v>38</v>
      </c>
      <c r="B517" s="3">
        <v>44.33</v>
      </c>
      <c r="C517" s="2" t="s">
        <v>47</v>
      </c>
    </row>
    <row r="518" spans="1:3" hidden="1">
      <c r="A518" s="1" t="s">
        <v>60</v>
      </c>
      <c r="B518" s="3">
        <v>5798.32</v>
      </c>
      <c r="C518" s="2" t="s">
        <v>16</v>
      </c>
    </row>
    <row r="519" spans="1:3" hidden="1">
      <c r="A519" s="1" t="s">
        <v>60</v>
      </c>
      <c r="B519" s="3">
        <v>1101.68</v>
      </c>
      <c r="C519" s="2" t="s">
        <v>16</v>
      </c>
    </row>
    <row r="520" spans="1:3" hidden="1">
      <c r="A520" s="1" t="s">
        <v>60</v>
      </c>
      <c r="B520" s="3">
        <v>567.23</v>
      </c>
      <c r="C520" s="2" t="s">
        <v>16</v>
      </c>
    </row>
    <row r="521" spans="1:3" hidden="1">
      <c r="A521" s="1" t="s">
        <v>60</v>
      </c>
      <c r="B521" s="3">
        <v>107.77</v>
      </c>
      <c r="C521" s="2" t="s">
        <v>16</v>
      </c>
    </row>
    <row r="522" spans="1:3" hidden="1">
      <c r="A522" s="1" t="s">
        <v>60</v>
      </c>
      <c r="B522" s="3">
        <v>-43.7</v>
      </c>
      <c r="C522" s="2" t="s">
        <v>16</v>
      </c>
    </row>
    <row r="523" spans="1:3" hidden="1">
      <c r="A523" s="1" t="s">
        <v>60</v>
      </c>
      <c r="B523" s="3">
        <v>-8.3000000000000007</v>
      </c>
      <c r="C523" s="2" t="s">
        <v>16</v>
      </c>
    </row>
    <row r="524" spans="1:3" hidden="1">
      <c r="A524" s="1" t="s">
        <v>213</v>
      </c>
      <c r="B524" s="3">
        <v>116.81</v>
      </c>
      <c r="C524" s="2" t="s">
        <v>76</v>
      </c>
    </row>
    <row r="525" spans="1:3" hidden="1">
      <c r="A525" s="1" t="s">
        <v>51</v>
      </c>
      <c r="B525" s="3">
        <v>180</v>
      </c>
      <c r="C525" s="2" t="s">
        <v>172</v>
      </c>
    </row>
    <row r="526" spans="1:3" hidden="1">
      <c r="A526" s="1" t="s">
        <v>84</v>
      </c>
      <c r="B526" s="3">
        <v>38.82</v>
      </c>
      <c r="C526" s="2" t="s">
        <v>76</v>
      </c>
    </row>
    <row r="527" spans="1:3" hidden="1">
      <c r="A527" s="1" t="s">
        <v>84</v>
      </c>
      <c r="B527" s="3">
        <v>129.19999999999999</v>
      </c>
      <c r="C527" s="2" t="s">
        <v>172</v>
      </c>
    </row>
    <row r="528" spans="1:3" hidden="1">
      <c r="A528" s="1" t="s">
        <v>43</v>
      </c>
      <c r="B528" s="3">
        <v>87.55</v>
      </c>
      <c r="C528" s="2" t="s">
        <v>76</v>
      </c>
    </row>
    <row r="529" spans="1:3">
      <c r="A529" s="1" t="s">
        <v>81</v>
      </c>
      <c r="B529" s="3">
        <v>500</v>
      </c>
      <c r="C529" s="2" t="s">
        <v>172</v>
      </c>
    </row>
    <row r="530" spans="1:3" hidden="1">
      <c r="A530" s="1" t="s">
        <v>61</v>
      </c>
      <c r="B530" s="3">
        <v>167</v>
      </c>
      <c r="C530" s="2" t="s">
        <v>16</v>
      </c>
    </row>
    <row r="531" spans="1:3" hidden="1">
      <c r="A531" s="1" t="s">
        <v>61</v>
      </c>
      <c r="B531" s="3">
        <v>311.39999999999998</v>
      </c>
      <c r="C531" s="2" t="s">
        <v>16</v>
      </c>
    </row>
    <row r="532" spans="1:3" hidden="1">
      <c r="A532" s="1" t="s">
        <v>61</v>
      </c>
      <c r="B532" s="3">
        <v>945.38</v>
      </c>
      <c r="C532" s="2" t="s">
        <v>16</v>
      </c>
    </row>
    <row r="533" spans="1:3" hidden="1">
      <c r="A533" s="1" t="s">
        <v>61</v>
      </c>
      <c r="B533" s="3">
        <v>180</v>
      </c>
      <c r="C533" s="2" t="s">
        <v>16</v>
      </c>
    </row>
    <row r="534" spans="1:3" hidden="1">
      <c r="A534" s="1" t="s">
        <v>61</v>
      </c>
      <c r="B534" s="3">
        <v>315.31</v>
      </c>
      <c r="C534" s="2" t="s">
        <v>16</v>
      </c>
    </row>
    <row r="535" spans="1:3" hidden="1">
      <c r="A535" s="1" t="s">
        <v>61</v>
      </c>
      <c r="B535" s="3">
        <v>31.73</v>
      </c>
      <c r="C535" s="2" t="s">
        <v>16</v>
      </c>
    </row>
    <row r="536" spans="1:3" hidden="1">
      <c r="A536" s="1" t="s">
        <v>61</v>
      </c>
      <c r="B536" s="3">
        <v>59.17</v>
      </c>
      <c r="C536" s="2" t="s">
        <v>16</v>
      </c>
    </row>
    <row r="537" spans="1:3" hidden="1">
      <c r="A537" s="1" t="s">
        <v>61</v>
      </c>
      <c r="B537" s="3">
        <v>179.62</v>
      </c>
      <c r="C537" s="2" t="s">
        <v>16</v>
      </c>
    </row>
    <row r="538" spans="1:3" hidden="1">
      <c r="A538" s="1" t="s">
        <v>61</v>
      </c>
      <c r="B538" s="3">
        <v>34.200000000000003</v>
      </c>
      <c r="C538" s="2" t="s">
        <v>16</v>
      </c>
    </row>
    <row r="539" spans="1:3" hidden="1">
      <c r="A539" s="1" t="s">
        <v>61</v>
      </c>
      <c r="B539" s="3">
        <v>71.89</v>
      </c>
      <c r="C539" s="2" t="s">
        <v>16</v>
      </c>
    </row>
    <row r="540" spans="1:3" hidden="1">
      <c r="A540" s="1" t="s">
        <v>61</v>
      </c>
      <c r="B540" s="3">
        <v>63.03</v>
      </c>
      <c r="C540" s="2" t="s">
        <v>16</v>
      </c>
    </row>
    <row r="541" spans="1:3" hidden="1">
      <c r="A541" s="1" t="s">
        <v>70</v>
      </c>
      <c r="B541" s="3">
        <v>42.35</v>
      </c>
      <c r="C541" s="2" t="s">
        <v>16</v>
      </c>
    </row>
    <row r="542" spans="1:3" hidden="1">
      <c r="A542" s="1" t="s">
        <v>70</v>
      </c>
      <c r="B542" s="3">
        <v>51</v>
      </c>
      <c r="C542" s="2" t="s">
        <v>16</v>
      </c>
    </row>
    <row r="543" spans="1:3" hidden="1">
      <c r="A543" s="1" t="s">
        <v>70</v>
      </c>
      <c r="B543" s="3">
        <v>112.5</v>
      </c>
      <c r="C543" s="2" t="s">
        <v>16</v>
      </c>
    </row>
    <row r="544" spans="1:3" hidden="1">
      <c r="A544" s="1" t="s">
        <v>70</v>
      </c>
      <c r="B544" s="3">
        <v>243.18</v>
      </c>
      <c r="C544" s="2" t="s">
        <v>16</v>
      </c>
    </row>
    <row r="545" spans="1:3" hidden="1">
      <c r="A545" s="1" t="s">
        <v>70</v>
      </c>
      <c r="B545" s="3">
        <v>19.8</v>
      </c>
      <c r="C545" s="2" t="s">
        <v>16</v>
      </c>
    </row>
    <row r="546" spans="1:3" hidden="1">
      <c r="A546" s="1" t="s">
        <v>70</v>
      </c>
      <c r="B546" s="3">
        <v>29.32</v>
      </c>
      <c r="C546" s="2" t="s">
        <v>16</v>
      </c>
    </row>
    <row r="547" spans="1:3" hidden="1">
      <c r="A547" s="1" t="s">
        <v>70</v>
      </c>
      <c r="B547" s="3">
        <v>92</v>
      </c>
      <c r="C547" s="2" t="s">
        <v>16</v>
      </c>
    </row>
    <row r="548" spans="1:3" hidden="1">
      <c r="A548" s="1" t="s">
        <v>70</v>
      </c>
      <c r="B548" s="3">
        <v>40</v>
      </c>
      <c r="C548" s="2" t="s">
        <v>16</v>
      </c>
    </row>
    <row r="549" spans="1:3" hidden="1">
      <c r="A549" s="1" t="s">
        <v>70</v>
      </c>
      <c r="B549" s="3">
        <v>45</v>
      </c>
      <c r="C549" s="2" t="s">
        <v>16</v>
      </c>
    </row>
    <row r="550" spans="1:3" hidden="1">
      <c r="A550" s="1" t="s">
        <v>70</v>
      </c>
      <c r="B550" s="3">
        <v>25.41</v>
      </c>
      <c r="C550" s="2" t="s">
        <v>16</v>
      </c>
    </row>
    <row r="551" spans="1:3" hidden="1">
      <c r="A551" s="1" t="s">
        <v>27</v>
      </c>
      <c r="B551" s="3">
        <v>10000</v>
      </c>
      <c r="C551" s="2" t="s">
        <v>16</v>
      </c>
    </row>
    <row r="552" spans="1:3" hidden="1">
      <c r="A552" s="1" t="s">
        <v>26</v>
      </c>
      <c r="B552" s="3">
        <v>633.08000000000004</v>
      </c>
      <c r="C552" s="2" t="s">
        <v>16</v>
      </c>
    </row>
    <row r="553" spans="1:3" hidden="1">
      <c r="A553" s="1" t="s">
        <v>27</v>
      </c>
      <c r="B553" s="3">
        <v>20000</v>
      </c>
      <c r="C553" s="2" t="s">
        <v>16</v>
      </c>
    </row>
    <row r="554" spans="1:3" hidden="1">
      <c r="A554" s="1" t="s">
        <v>26</v>
      </c>
      <c r="B554" s="3">
        <v>1013.88</v>
      </c>
      <c r="C554" s="2" t="s">
        <v>16</v>
      </c>
    </row>
    <row r="555" spans="1:3">
      <c r="A555" s="1" t="s">
        <v>30</v>
      </c>
      <c r="B555" s="3">
        <v>3</v>
      </c>
      <c r="C555" s="2" t="s">
        <v>16</v>
      </c>
    </row>
    <row r="556" spans="1:3" hidden="1">
      <c r="A556" s="1" t="s">
        <v>70</v>
      </c>
      <c r="B556" s="3">
        <v>8498.07</v>
      </c>
      <c r="C556" s="2" t="s">
        <v>16</v>
      </c>
    </row>
    <row r="557" spans="1:3" hidden="1">
      <c r="A557" s="1" t="s">
        <v>73</v>
      </c>
      <c r="B557" s="3">
        <v>61404.7</v>
      </c>
      <c r="C557" s="2" t="s">
        <v>16</v>
      </c>
    </row>
    <row r="558" spans="1:3" hidden="1">
      <c r="A558" s="1" t="s">
        <v>108</v>
      </c>
      <c r="B558" s="3">
        <v>14826</v>
      </c>
      <c r="C558" s="2" t="s">
        <v>16</v>
      </c>
    </row>
    <row r="559" spans="1:3" hidden="1">
      <c r="A559" s="1" t="s">
        <v>664</v>
      </c>
      <c r="B559" s="3">
        <v>148</v>
      </c>
      <c r="C559" s="2" t="s">
        <v>16</v>
      </c>
    </row>
    <row r="560" spans="1:3">
      <c r="A560" s="1" t="s">
        <v>55</v>
      </c>
      <c r="B560" s="3">
        <v>15.72</v>
      </c>
      <c r="C560" s="2" t="s">
        <v>184</v>
      </c>
    </row>
    <row r="561" spans="1:3">
      <c r="A561" s="1" t="s">
        <v>55</v>
      </c>
      <c r="B561" s="3">
        <v>11.79</v>
      </c>
      <c r="C561" s="2" t="s">
        <v>148</v>
      </c>
    </row>
    <row r="562" spans="1:3">
      <c r="A562" s="1" t="s">
        <v>55</v>
      </c>
      <c r="B562" s="3">
        <v>17.03</v>
      </c>
      <c r="C562" s="2" t="s">
        <v>145</v>
      </c>
    </row>
    <row r="563" spans="1:3">
      <c r="A563" s="1" t="s">
        <v>55</v>
      </c>
      <c r="B563" s="3">
        <v>24.89</v>
      </c>
      <c r="C563" s="2" t="s">
        <v>314</v>
      </c>
    </row>
    <row r="564" spans="1:3">
      <c r="A564" s="1" t="s">
        <v>38</v>
      </c>
      <c r="B564" s="3">
        <v>87.54</v>
      </c>
      <c r="C564" s="2" t="s">
        <v>131</v>
      </c>
    </row>
    <row r="565" spans="1:3">
      <c r="A565" s="1" t="s">
        <v>38</v>
      </c>
      <c r="B565" s="3">
        <v>8.2100000000000009</v>
      </c>
      <c r="C565" s="2" t="s">
        <v>40</v>
      </c>
    </row>
    <row r="566" spans="1:3">
      <c r="A566" s="1" t="s">
        <v>38</v>
      </c>
      <c r="B566" s="3">
        <v>47.9</v>
      </c>
      <c r="C566" s="2" t="s">
        <v>247</v>
      </c>
    </row>
    <row r="567" spans="1:3">
      <c r="A567" s="1" t="s">
        <v>38</v>
      </c>
      <c r="B567" s="3">
        <v>46.64</v>
      </c>
      <c r="C567" s="2" t="s">
        <v>40</v>
      </c>
    </row>
    <row r="568" spans="1:3">
      <c r="A568" s="1" t="s">
        <v>38</v>
      </c>
      <c r="B568" s="3">
        <v>5.87</v>
      </c>
      <c r="C568" s="2" t="s">
        <v>318</v>
      </c>
    </row>
    <row r="569" spans="1:3">
      <c r="A569" s="1" t="s">
        <v>50</v>
      </c>
      <c r="B569" s="3">
        <v>180</v>
      </c>
      <c r="C569" s="2" t="s">
        <v>40</v>
      </c>
    </row>
    <row r="570" spans="1:3">
      <c r="A570" s="1" t="s">
        <v>55</v>
      </c>
      <c r="B570" s="3">
        <v>9.24</v>
      </c>
      <c r="C570" s="2" t="s">
        <v>318</v>
      </c>
    </row>
    <row r="571" spans="1:3">
      <c r="A571" s="1" t="s">
        <v>38</v>
      </c>
      <c r="B571" s="3">
        <v>1.34</v>
      </c>
      <c r="C571" s="2" t="s">
        <v>318</v>
      </c>
    </row>
    <row r="572" spans="1:3" hidden="1">
      <c r="A572" s="1" t="s">
        <v>60</v>
      </c>
      <c r="B572" s="3">
        <v>371.29</v>
      </c>
      <c r="C572" s="2" t="s">
        <v>16</v>
      </c>
    </row>
    <row r="573" spans="1:3" hidden="1">
      <c r="A573" s="1" t="s">
        <v>60</v>
      </c>
      <c r="B573" s="3">
        <v>6050.42</v>
      </c>
      <c r="C573" s="2" t="s">
        <v>16</v>
      </c>
    </row>
    <row r="574" spans="1:3" hidden="1">
      <c r="A574" s="1" t="s">
        <v>60</v>
      </c>
      <c r="B574" s="3">
        <v>1149.58</v>
      </c>
      <c r="C574" s="2" t="s">
        <v>16</v>
      </c>
    </row>
    <row r="575" spans="1:3" hidden="1">
      <c r="A575" s="1" t="s">
        <v>70</v>
      </c>
      <c r="B575" s="3">
        <v>809.2</v>
      </c>
      <c r="C575" s="2" t="s">
        <v>16</v>
      </c>
    </row>
    <row r="576" spans="1:3" hidden="1">
      <c r="A576" s="1" t="s">
        <v>73</v>
      </c>
      <c r="B576" s="3">
        <v>521.99</v>
      </c>
      <c r="C576" s="2" t="s">
        <v>16</v>
      </c>
    </row>
    <row r="577" spans="1:3" hidden="1">
      <c r="A577" s="1" t="s">
        <v>568</v>
      </c>
      <c r="B577" s="3">
        <v>500</v>
      </c>
      <c r="C577" s="2" t="s">
        <v>16</v>
      </c>
    </row>
    <row r="578" spans="1:3" hidden="1">
      <c r="A578" s="1" t="s">
        <v>111</v>
      </c>
      <c r="B578" s="3">
        <v>1000</v>
      </c>
      <c r="C578" s="2" t="s">
        <v>16</v>
      </c>
    </row>
    <row r="579" spans="1:3" hidden="1">
      <c r="A579" s="1" t="s">
        <v>111</v>
      </c>
      <c r="B579" s="3">
        <v>700.56</v>
      </c>
      <c r="C579" s="2" t="s">
        <v>16</v>
      </c>
    </row>
    <row r="580" spans="1:3" hidden="1">
      <c r="A580" s="1" t="s">
        <v>60</v>
      </c>
      <c r="B580" s="3">
        <v>945.38</v>
      </c>
      <c r="C580" s="2" t="s">
        <v>16</v>
      </c>
    </row>
    <row r="581" spans="1:3" hidden="1">
      <c r="A581" s="1" t="s">
        <v>60</v>
      </c>
      <c r="B581" s="3">
        <v>179.62</v>
      </c>
      <c r="C581" s="2" t="s">
        <v>16</v>
      </c>
    </row>
    <row r="582" spans="1:3" hidden="1">
      <c r="A582" s="1" t="s">
        <v>70</v>
      </c>
      <c r="B582" s="3">
        <v>521.99</v>
      </c>
      <c r="C582" s="2" t="s">
        <v>16</v>
      </c>
    </row>
    <row r="583" spans="1:3" hidden="1">
      <c r="A583" s="1" t="s">
        <v>70</v>
      </c>
      <c r="B583" s="3">
        <v>254.66</v>
      </c>
      <c r="C583" s="2" t="s">
        <v>16</v>
      </c>
    </row>
    <row r="584" spans="1:3" hidden="1">
      <c r="A584" s="1" t="s">
        <v>691</v>
      </c>
      <c r="B584" s="3">
        <v>7311</v>
      </c>
      <c r="C584" s="2" t="s">
        <v>16</v>
      </c>
    </row>
    <row r="585" spans="1:3" hidden="1">
      <c r="A585" s="1" t="s">
        <v>51</v>
      </c>
      <c r="B585" s="3">
        <v>42.86</v>
      </c>
      <c r="C585" s="2" t="s">
        <v>76</v>
      </c>
    </row>
    <row r="586" spans="1:3" hidden="1">
      <c r="A586" s="1" t="s">
        <v>39</v>
      </c>
      <c r="B586" s="3">
        <v>94.53</v>
      </c>
      <c r="C586" s="2" t="s">
        <v>76</v>
      </c>
    </row>
    <row r="587" spans="1:3">
      <c r="A587" s="1" t="s">
        <v>171</v>
      </c>
      <c r="B587" s="3">
        <v>35.590000000000003</v>
      </c>
      <c r="C587" s="2" t="s">
        <v>172</v>
      </c>
    </row>
    <row r="588" spans="1:3">
      <c r="A588" s="1" t="s">
        <v>81</v>
      </c>
      <c r="B588" s="3">
        <v>400</v>
      </c>
      <c r="C588" s="2" t="s">
        <v>172</v>
      </c>
    </row>
    <row r="589" spans="1:3" hidden="1">
      <c r="A589" s="1" t="s">
        <v>213</v>
      </c>
      <c r="B589" s="3">
        <v>-438.65</v>
      </c>
      <c r="C589" s="2" t="s">
        <v>76</v>
      </c>
    </row>
    <row r="590" spans="1:3" hidden="1">
      <c r="A590" s="1" t="s">
        <v>84</v>
      </c>
      <c r="B590" s="3">
        <v>8.14</v>
      </c>
      <c r="C590" s="2" t="s">
        <v>76</v>
      </c>
    </row>
    <row r="591" spans="1:3" hidden="1">
      <c r="A591" s="1" t="s">
        <v>84</v>
      </c>
      <c r="B591" s="3">
        <v>17.97</v>
      </c>
      <c r="C591" s="2" t="s">
        <v>76</v>
      </c>
    </row>
    <row r="592" spans="1:3" hidden="1">
      <c r="A592" s="1" t="s">
        <v>84</v>
      </c>
      <c r="B592" s="3">
        <v>6.76</v>
      </c>
      <c r="C592" s="2" t="s">
        <v>172</v>
      </c>
    </row>
    <row r="593" spans="1:3" hidden="1">
      <c r="A593" s="1" t="s">
        <v>91</v>
      </c>
      <c r="B593" s="3">
        <v>76</v>
      </c>
      <c r="C593" s="2" t="s">
        <v>172</v>
      </c>
    </row>
    <row r="594" spans="1:3" hidden="1">
      <c r="A594" s="1" t="s">
        <v>84</v>
      </c>
      <c r="B594" s="3">
        <v>-83.34</v>
      </c>
      <c r="C594" s="2" t="s">
        <v>76</v>
      </c>
    </row>
    <row r="595" spans="1:3">
      <c r="A595" s="1" t="s">
        <v>212</v>
      </c>
      <c r="B595" s="3">
        <v>116.81</v>
      </c>
      <c r="C595" s="2" t="s">
        <v>47</v>
      </c>
    </row>
    <row r="596" spans="1:3" hidden="1">
      <c r="A596" s="1" t="s">
        <v>215</v>
      </c>
      <c r="B596" s="3">
        <v>116.81</v>
      </c>
      <c r="C596" s="2" t="s">
        <v>16</v>
      </c>
    </row>
    <row r="597" spans="1:3" hidden="1">
      <c r="A597" s="1" t="s">
        <v>19</v>
      </c>
      <c r="B597" s="3">
        <v>10000</v>
      </c>
      <c r="C597" s="2" t="s">
        <v>16</v>
      </c>
    </row>
    <row r="598" spans="1:3" hidden="1">
      <c r="A598" s="1" t="s">
        <v>23</v>
      </c>
      <c r="B598" s="3">
        <v>2587</v>
      </c>
      <c r="C598" s="2" t="s">
        <v>16</v>
      </c>
    </row>
    <row r="599" spans="1:3" hidden="1">
      <c r="A599" s="1" t="s">
        <v>27</v>
      </c>
      <c r="B599" s="3">
        <v>18749</v>
      </c>
      <c r="C599" s="2" t="s">
        <v>16</v>
      </c>
    </row>
    <row r="600" spans="1:3" hidden="1">
      <c r="A600" s="1" t="s">
        <v>26</v>
      </c>
      <c r="B600" s="3">
        <v>20000</v>
      </c>
      <c r="C600" s="2" t="s">
        <v>16</v>
      </c>
    </row>
    <row r="601" spans="1:3">
      <c r="A601" s="1" t="s">
        <v>30</v>
      </c>
      <c r="B601" s="3">
        <v>4</v>
      </c>
      <c r="C601" s="2" t="s">
        <v>16</v>
      </c>
    </row>
    <row r="602" spans="1:3" hidden="1">
      <c r="A602" s="1" t="s">
        <v>387</v>
      </c>
      <c r="B602" s="3">
        <v>1500</v>
      </c>
      <c r="C602" s="2" t="s">
        <v>16</v>
      </c>
    </row>
    <row r="603" spans="1:3" hidden="1">
      <c r="A603" s="1" t="s">
        <v>27</v>
      </c>
      <c r="B603" s="3">
        <v>10000</v>
      </c>
      <c r="C603" s="2" t="s">
        <v>16</v>
      </c>
    </row>
    <row r="604" spans="1:3" hidden="1">
      <c r="A604" s="1" t="s">
        <v>26</v>
      </c>
      <c r="B604" s="3">
        <v>18749</v>
      </c>
      <c r="C604" s="2" t="s">
        <v>16</v>
      </c>
    </row>
    <row r="605" spans="1:3" hidden="1">
      <c r="A605" s="1" t="s">
        <v>387</v>
      </c>
      <c r="B605" s="3">
        <v>10400</v>
      </c>
      <c r="C605" s="2" t="s">
        <v>16</v>
      </c>
    </row>
    <row r="606" spans="1:3">
      <c r="A606" s="1" t="s">
        <v>30</v>
      </c>
      <c r="B606" s="3">
        <v>80</v>
      </c>
      <c r="C606" s="2" t="s">
        <v>16</v>
      </c>
    </row>
    <row r="607" spans="1:3">
      <c r="A607" s="1" t="s">
        <v>30</v>
      </c>
      <c r="B607" s="3">
        <v>16</v>
      </c>
      <c r="C607" s="2" t="s">
        <v>16</v>
      </c>
    </row>
    <row r="608" spans="1:3" hidden="1">
      <c r="A608" s="1" t="s">
        <v>568</v>
      </c>
      <c r="B608" s="3">
        <v>149</v>
      </c>
      <c r="C608" s="2" t="s">
        <v>16</v>
      </c>
    </row>
    <row r="609" spans="1:3" hidden="1">
      <c r="A609" s="1" t="s">
        <v>27</v>
      </c>
      <c r="B609" s="3">
        <v>149</v>
      </c>
      <c r="C609" s="2" t="s">
        <v>16</v>
      </c>
    </row>
    <row r="610" spans="1:3" hidden="1">
      <c r="A610" s="1" t="s">
        <v>19</v>
      </c>
      <c r="B610" s="3">
        <v>1125</v>
      </c>
      <c r="C610" s="2" t="s">
        <v>16</v>
      </c>
    </row>
    <row r="611" spans="1:3">
      <c r="A611" s="1" t="s">
        <v>30</v>
      </c>
      <c r="B611" s="3">
        <v>4</v>
      </c>
      <c r="C611" s="2" t="s">
        <v>16</v>
      </c>
    </row>
    <row r="612" spans="1:3" hidden="1">
      <c r="A612" s="1" t="s">
        <v>387</v>
      </c>
      <c r="B612" s="3">
        <v>38600</v>
      </c>
      <c r="C612" s="2" t="s">
        <v>16</v>
      </c>
    </row>
    <row r="613" spans="1:3">
      <c r="A613" s="1" t="s">
        <v>55</v>
      </c>
      <c r="B613" s="3">
        <v>22.27</v>
      </c>
      <c r="C613" s="2" t="s">
        <v>521</v>
      </c>
    </row>
    <row r="614" spans="1:3">
      <c r="A614" s="1" t="s">
        <v>55</v>
      </c>
      <c r="B614" s="3">
        <v>22.27</v>
      </c>
      <c r="C614" s="2" t="s">
        <v>128</v>
      </c>
    </row>
    <row r="615" spans="1:3">
      <c r="A615" s="1" t="s">
        <v>50</v>
      </c>
      <c r="B615" s="3">
        <v>680</v>
      </c>
      <c r="C615" s="2" t="s">
        <v>52</v>
      </c>
    </row>
    <row r="616" spans="1:3" hidden="1">
      <c r="A616" s="1" t="s">
        <v>60</v>
      </c>
      <c r="B616" s="3">
        <v>10000</v>
      </c>
      <c r="C616" s="2" t="s">
        <v>16</v>
      </c>
    </row>
    <row r="617" spans="1:3" hidden="1">
      <c r="A617" s="1" t="s">
        <v>60</v>
      </c>
      <c r="B617" s="3">
        <v>252.1</v>
      </c>
      <c r="C617" s="2" t="s">
        <v>16</v>
      </c>
    </row>
    <row r="618" spans="1:3" hidden="1">
      <c r="A618" s="1" t="s">
        <v>60</v>
      </c>
      <c r="B618" s="3">
        <v>47.9</v>
      </c>
      <c r="C618" s="2" t="s">
        <v>16</v>
      </c>
    </row>
    <row r="619" spans="1:3" hidden="1">
      <c r="A619" s="1" t="s">
        <v>60</v>
      </c>
      <c r="B619" s="3">
        <v>262.18</v>
      </c>
      <c r="C619" s="2" t="s">
        <v>16</v>
      </c>
    </row>
    <row r="620" spans="1:3" hidden="1">
      <c r="A620" s="1" t="s">
        <v>60</v>
      </c>
      <c r="B620" s="3">
        <v>49.82</v>
      </c>
      <c r="C620" s="2" t="s">
        <v>16</v>
      </c>
    </row>
    <row r="621" spans="1:3" hidden="1">
      <c r="A621" s="1" t="s">
        <v>60</v>
      </c>
      <c r="B621" s="3">
        <v>655.46</v>
      </c>
      <c r="C621" s="2" t="s">
        <v>16</v>
      </c>
    </row>
    <row r="622" spans="1:3" hidden="1">
      <c r="A622" s="1" t="s">
        <v>60</v>
      </c>
      <c r="B622" s="3">
        <v>124.54</v>
      </c>
      <c r="C622" s="2" t="s">
        <v>16</v>
      </c>
    </row>
    <row r="623" spans="1:3" hidden="1">
      <c r="A623" s="1" t="s">
        <v>60</v>
      </c>
      <c r="B623" s="3">
        <v>7058.82</v>
      </c>
      <c r="C623" s="2" t="s">
        <v>16</v>
      </c>
    </row>
    <row r="624" spans="1:3" hidden="1">
      <c r="A624" s="1" t="s">
        <v>60</v>
      </c>
      <c r="B624" s="3">
        <v>1341.18</v>
      </c>
      <c r="C624" s="2" t="s">
        <v>16</v>
      </c>
    </row>
    <row r="625" spans="1:3" hidden="1">
      <c r="A625" s="1" t="s">
        <v>60</v>
      </c>
      <c r="B625" s="3">
        <v>945.38</v>
      </c>
      <c r="C625" s="2" t="s">
        <v>16</v>
      </c>
    </row>
    <row r="626" spans="1:3" hidden="1">
      <c r="A626" s="1" t="s">
        <v>60</v>
      </c>
      <c r="B626" s="3">
        <v>179.62</v>
      </c>
      <c r="C626" s="2" t="s">
        <v>16</v>
      </c>
    </row>
    <row r="627" spans="1:3" hidden="1">
      <c r="A627" s="1" t="s">
        <v>73</v>
      </c>
      <c r="B627" s="3">
        <v>1244.1300000000001</v>
      </c>
      <c r="C627" s="2" t="s">
        <v>16</v>
      </c>
    </row>
    <row r="628" spans="1:3" hidden="1">
      <c r="A628" s="1" t="s">
        <v>251</v>
      </c>
      <c r="B628" s="3">
        <v>245520</v>
      </c>
      <c r="C628" s="2" t="s">
        <v>16</v>
      </c>
    </row>
    <row r="629" spans="1:3" hidden="1">
      <c r="A629" s="1" t="s">
        <v>290</v>
      </c>
      <c r="B629" s="3">
        <v>29468</v>
      </c>
      <c r="C629" s="2" t="s">
        <v>16</v>
      </c>
    </row>
    <row r="630" spans="1:3" hidden="1">
      <c r="A630" s="1" t="s">
        <v>554</v>
      </c>
      <c r="B630" s="3">
        <v>288830</v>
      </c>
      <c r="C630" s="2" t="s">
        <v>16</v>
      </c>
    </row>
    <row r="631" spans="1:3" hidden="1">
      <c r="A631" s="1" t="s">
        <v>70</v>
      </c>
      <c r="B631" s="3">
        <v>1039.42</v>
      </c>
      <c r="C631" s="2" t="s">
        <v>16</v>
      </c>
    </row>
    <row r="632" spans="1:3" hidden="1">
      <c r="A632" s="1" t="s">
        <v>70</v>
      </c>
      <c r="B632" s="3">
        <v>70.3</v>
      </c>
      <c r="C632" s="2" t="s">
        <v>16</v>
      </c>
    </row>
    <row r="633" spans="1:3" hidden="1">
      <c r="A633" s="1" t="s">
        <v>70</v>
      </c>
      <c r="B633" s="3">
        <v>1244.1300000000001</v>
      </c>
      <c r="C633" s="2" t="s">
        <v>16</v>
      </c>
    </row>
    <row r="634" spans="1:3" hidden="1">
      <c r="A634" s="1" t="s">
        <v>554</v>
      </c>
      <c r="B634" s="3">
        <v>396705</v>
      </c>
      <c r="C634" s="2" t="s">
        <v>16</v>
      </c>
    </row>
    <row r="635" spans="1:3" hidden="1">
      <c r="A635" s="1" t="s">
        <v>70</v>
      </c>
      <c r="B635" s="3">
        <v>61334.400000000001</v>
      </c>
      <c r="C635" s="2" t="s">
        <v>16</v>
      </c>
    </row>
    <row r="636" spans="1:3">
      <c r="A636" s="1" t="s">
        <v>81</v>
      </c>
      <c r="B636" s="3">
        <v>873.46</v>
      </c>
      <c r="C636" s="2" t="s">
        <v>172</v>
      </c>
    </row>
    <row r="637" spans="1:3" hidden="1">
      <c r="A637" s="1" t="s">
        <v>743</v>
      </c>
      <c r="B637" s="3">
        <v>70</v>
      </c>
      <c r="C637" s="2" t="s">
        <v>247</v>
      </c>
    </row>
    <row r="638" spans="1:3" hidden="1">
      <c r="A638" s="1" t="s">
        <v>743</v>
      </c>
      <c r="B638" s="3">
        <v>61080</v>
      </c>
      <c r="C638" s="2" t="s">
        <v>247</v>
      </c>
    </row>
    <row r="639" spans="1:3" hidden="1">
      <c r="A639" s="1" t="s">
        <v>84</v>
      </c>
      <c r="B639" s="3">
        <v>165.96</v>
      </c>
      <c r="C639" s="2" t="s">
        <v>172</v>
      </c>
    </row>
    <row r="640" spans="1:3">
      <c r="A640" s="1" t="s">
        <v>81</v>
      </c>
      <c r="B640" s="3">
        <v>0.25</v>
      </c>
      <c r="C640" s="2" t="s">
        <v>172</v>
      </c>
    </row>
    <row r="641" spans="1:3">
      <c r="A641" s="1" t="s">
        <v>81</v>
      </c>
      <c r="B641" s="3">
        <v>213.78</v>
      </c>
      <c r="C641" s="2" t="s">
        <v>172</v>
      </c>
    </row>
    <row r="642" spans="1:3" hidden="1">
      <c r="A642" s="1" t="s">
        <v>84</v>
      </c>
      <c r="B642" s="3">
        <v>0.05</v>
      </c>
      <c r="C642" s="2" t="s">
        <v>172</v>
      </c>
    </row>
    <row r="643" spans="1:3" hidden="1">
      <c r="A643" s="1" t="s">
        <v>84</v>
      </c>
      <c r="B643" s="3">
        <v>40.619999999999997</v>
      </c>
      <c r="C643" s="2" t="s">
        <v>172</v>
      </c>
    </row>
    <row r="644" spans="1:3" hidden="1">
      <c r="A644" s="1" t="s">
        <v>61</v>
      </c>
      <c r="B644" s="3">
        <v>396705</v>
      </c>
      <c r="C644" s="2" t="s">
        <v>16</v>
      </c>
    </row>
    <row r="645" spans="1:3" hidden="1">
      <c r="A645" s="1" t="s">
        <v>61</v>
      </c>
      <c r="B645" s="3">
        <v>4240.24</v>
      </c>
      <c r="C645" s="2" t="s">
        <v>16</v>
      </c>
    </row>
    <row r="646" spans="1:3" hidden="1">
      <c r="A646" s="1" t="s">
        <v>61</v>
      </c>
      <c r="B646" s="3">
        <v>-5747.9</v>
      </c>
      <c r="C646" s="2" t="s">
        <v>16</v>
      </c>
    </row>
    <row r="647" spans="1:3" hidden="1">
      <c r="A647" s="1" t="s">
        <v>61</v>
      </c>
      <c r="B647" s="3">
        <v>605.04</v>
      </c>
      <c r="C647" s="2" t="s">
        <v>16</v>
      </c>
    </row>
    <row r="648" spans="1:3" hidden="1">
      <c r="A648" s="1" t="s">
        <v>61</v>
      </c>
      <c r="B648" s="3">
        <v>3462.18</v>
      </c>
      <c r="C648" s="2" t="s">
        <v>16</v>
      </c>
    </row>
    <row r="649" spans="1:3" hidden="1">
      <c r="A649" s="1" t="s">
        <v>61</v>
      </c>
      <c r="B649" s="3">
        <v>805.64</v>
      </c>
      <c r="C649" s="2" t="s">
        <v>16</v>
      </c>
    </row>
    <row r="650" spans="1:3" hidden="1">
      <c r="A650" s="1" t="s">
        <v>61</v>
      </c>
      <c r="B650" s="3">
        <v>-1092.0999999999999</v>
      </c>
      <c r="C650" s="2" t="s">
        <v>16</v>
      </c>
    </row>
    <row r="651" spans="1:3" hidden="1">
      <c r="A651" s="1" t="s">
        <v>61</v>
      </c>
      <c r="B651" s="3">
        <v>114.96</v>
      </c>
      <c r="C651" s="2" t="s">
        <v>16</v>
      </c>
    </row>
    <row r="652" spans="1:3" hidden="1">
      <c r="A652" s="1" t="s">
        <v>61</v>
      </c>
      <c r="B652" s="3">
        <v>657.82</v>
      </c>
      <c r="C652" s="2" t="s">
        <v>16</v>
      </c>
    </row>
    <row r="653" spans="1:3" hidden="1">
      <c r="A653" s="1" t="s">
        <v>762</v>
      </c>
      <c r="B653" s="3">
        <v>1500</v>
      </c>
      <c r="C653" s="2" t="s">
        <v>441</v>
      </c>
    </row>
    <row r="654" spans="1:3" hidden="1">
      <c r="A654" s="1" t="s">
        <v>762</v>
      </c>
      <c r="B654" s="3">
        <v>9600</v>
      </c>
      <c r="C654" s="2" t="s">
        <v>131</v>
      </c>
    </row>
    <row r="655" spans="1:3" hidden="1">
      <c r="A655" s="1" t="s">
        <v>762</v>
      </c>
      <c r="B655" s="3">
        <v>2400</v>
      </c>
      <c r="C655" s="2" t="s">
        <v>131</v>
      </c>
    </row>
    <row r="656" spans="1:3" hidden="1">
      <c r="A656" s="1" t="s">
        <v>762</v>
      </c>
      <c r="B656" s="3">
        <v>2400</v>
      </c>
      <c r="C656" s="2" t="s">
        <v>438</v>
      </c>
    </row>
    <row r="657" spans="1:3" hidden="1">
      <c r="A657" s="1" t="s">
        <v>762</v>
      </c>
      <c r="B657" s="3">
        <v>1200</v>
      </c>
      <c r="C657" s="2" t="s">
        <v>438</v>
      </c>
    </row>
    <row r="658" spans="1:3" hidden="1">
      <c r="A658" s="1" t="s">
        <v>762</v>
      </c>
      <c r="B658" s="3">
        <v>25200</v>
      </c>
      <c r="C658" s="2" t="s">
        <v>442</v>
      </c>
    </row>
    <row r="659" spans="1:3" hidden="1">
      <c r="A659" s="1" t="s">
        <v>762</v>
      </c>
      <c r="B659" s="3">
        <v>25200</v>
      </c>
      <c r="C659" s="2" t="s">
        <v>442</v>
      </c>
    </row>
    <row r="660" spans="1:3" hidden="1">
      <c r="A660" s="1" t="s">
        <v>762</v>
      </c>
      <c r="B660" s="3">
        <v>1200</v>
      </c>
      <c r="C660" s="2" t="s">
        <v>47</v>
      </c>
    </row>
    <row r="661" spans="1:3" hidden="1">
      <c r="A661" s="1" t="s">
        <v>762</v>
      </c>
      <c r="B661" s="3">
        <v>2400</v>
      </c>
      <c r="C661" s="2" t="s">
        <v>47</v>
      </c>
    </row>
    <row r="662" spans="1:3" hidden="1">
      <c r="A662" s="1" t="s">
        <v>762</v>
      </c>
      <c r="B662" s="3">
        <v>16800</v>
      </c>
      <c r="C662" s="2" t="s">
        <v>443</v>
      </c>
    </row>
    <row r="663" spans="1:3" hidden="1">
      <c r="A663" s="1" t="s">
        <v>762</v>
      </c>
      <c r="B663" s="3">
        <v>1200</v>
      </c>
      <c r="C663" s="2" t="s">
        <v>443</v>
      </c>
    </row>
    <row r="664" spans="1:3" hidden="1">
      <c r="A664" s="1" t="s">
        <v>762</v>
      </c>
      <c r="B664" s="3">
        <v>5700</v>
      </c>
      <c r="C664" s="2" t="s">
        <v>214</v>
      </c>
    </row>
    <row r="665" spans="1:3" hidden="1">
      <c r="A665" s="1" t="s">
        <v>762</v>
      </c>
      <c r="B665" s="3">
        <v>2500</v>
      </c>
      <c r="C665" s="2" t="s">
        <v>444</v>
      </c>
    </row>
    <row r="666" spans="1:3" hidden="1">
      <c r="A666" s="1" t="s">
        <v>762</v>
      </c>
      <c r="B666" s="3">
        <v>14100</v>
      </c>
      <c r="C666" s="2" t="s">
        <v>214</v>
      </c>
    </row>
    <row r="667" spans="1:3" hidden="1">
      <c r="A667" s="1" t="s">
        <v>14</v>
      </c>
      <c r="B667" s="3">
        <v>4120</v>
      </c>
      <c r="C667" s="2" t="s">
        <v>16</v>
      </c>
    </row>
    <row r="668" spans="1:3" hidden="1">
      <c r="A668" s="1" t="s">
        <v>26</v>
      </c>
      <c r="B668" s="3">
        <v>198.73</v>
      </c>
      <c r="C668" s="2" t="s">
        <v>16</v>
      </c>
    </row>
    <row r="669" spans="1:3">
      <c r="A669" s="1" t="s">
        <v>38</v>
      </c>
      <c r="B669" s="3">
        <v>40.08</v>
      </c>
      <c r="C669" s="2" t="s">
        <v>40</v>
      </c>
    </row>
    <row r="670" spans="1:3">
      <c r="A670" s="1" t="s">
        <v>38</v>
      </c>
      <c r="B670" s="3">
        <v>20.5</v>
      </c>
      <c r="C670" s="2" t="s">
        <v>47</v>
      </c>
    </row>
    <row r="671" spans="1:3">
      <c r="A671" s="1" t="s">
        <v>55</v>
      </c>
      <c r="B671" s="3">
        <v>268.91000000000003</v>
      </c>
      <c r="C671" s="2" t="s">
        <v>131</v>
      </c>
    </row>
    <row r="672" spans="1:3">
      <c r="A672" s="1" t="s">
        <v>50</v>
      </c>
      <c r="B672" s="3">
        <v>742.11</v>
      </c>
      <c r="C672" s="2" t="s">
        <v>82</v>
      </c>
    </row>
    <row r="673" spans="1:3">
      <c r="A673" s="1" t="s">
        <v>50</v>
      </c>
      <c r="B673" s="3">
        <v>150</v>
      </c>
      <c r="C673" s="2" t="s">
        <v>772</v>
      </c>
    </row>
    <row r="674" spans="1:3">
      <c r="A674" s="1" t="s">
        <v>55</v>
      </c>
      <c r="B674" s="3">
        <v>26.2</v>
      </c>
      <c r="C674" s="2" t="s">
        <v>142</v>
      </c>
    </row>
    <row r="675" spans="1:3">
      <c r="A675" s="1" t="s">
        <v>38</v>
      </c>
      <c r="B675" s="3">
        <v>1.18</v>
      </c>
      <c r="C675" s="2" t="s">
        <v>40</v>
      </c>
    </row>
    <row r="676" spans="1:3">
      <c r="A676" s="1" t="s">
        <v>38</v>
      </c>
      <c r="B676" s="3">
        <v>39</v>
      </c>
      <c r="C676" s="2" t="s">
        <v>131</v>
      </c>
    </row>
    <row r="677" spans="1:3">
      <c r="A677" s="1" t="s">
        <v>38</v>
      </c>
      <c r="B677" s="3">
        <v>715.1</v>
      </c>
      <c r="C677" s="2" t="s">
        <v>82</v>
      </c>
    </row>
    <row r="678" spans="1:3">
      <c r="A678" s="1" t="s">
        <v>55</v>
      </c>
      <c r="B678" s="3">
        <v>108</v>
      </c>
      <c r="C678" s="2" t="s">
        <v>82</v>
      </c>
    </row>
    <row r="679" spans="1:3" hidden="1">
      <c r="A679" s="1" t="s">
        <v>60</v>
      </c>
      <c r="B679" s="3">
        <v>458.82</v>
      </c>
      <c r="C679" s="2" t="s">
        <v>16</v>
      </c>
    </row>
    <row r="680" spans="1:3" hidden="1">
      <c r="A680" s="1" t="s">
        <v>60</v>
      </c>
      <c r="B680" s="3">
        <v>87.18</v>
      </c>
      <c r="C680" s="2" t="s">
        <v>16</v>
      </c>
    </row>
    <row r="681" spans="1:3" hidden="1">
      <c r="A681" s="1" t="s">
        <v>60</v>
      </c>
      <c r="B681" s="3">
        <v>1000</v>
      </c>
      <c r="C681" s="2" t="s">
        <v>16</v>
      </c>
    </row>
    <row r="682" spans="1:3" hidden="1">
      <c r="A682" s="1" t="s">
        <v>60</v>
      </c>
      <c r="B682" s="3">
        <v>8067.23</v>
      </c>
      <c r="C682" s="2" t="s">
        <v>16</v>
      </c>
    </row>
    <row r="683" spans="1:3" hidden="1">
      <c r="A683" s="1" t="s">
        <v>60</v>
      </c>
      <c r="B683" s="3">
        <v>1532.77</v>
      </c>
      <c r="C683" s="2" t="s">
        <v>16</v>
      </c>
    </row>
    <row r="684" spans="1:3" hidden="1">
      <c r="A684" s="1" t="s">
        <v>60</v>
      </c>
      <c r="B684" s="3">
        <v>1638.66</v>
      </c>
      <c r="C684" s="2" t="s">
        <v>16</v>
      </c>
    </row>
    <row r="685" spans="1:3" hidden="1">
      <c r="A685" s="1" t="s">
        <v>60</v>
      </c>
      <c r="B685" s="3">
        <v>311.33999999999997</v>
      </c>
      <c r="C685" s="2" t="s">
        <v>16</v>
      </c>
    </row>
    <row r="686" spans="1:3" hidden="1">
      <c r="A686" s="1" t="s">
        <v>70</v>
      </c>
      <c r="B686" s="3">
        <v>257.82</v>
      </c>
      <c r="C686" s="2" t="s">
        <v>16</v>
      </c>
    </row>
    <row r="687" spans="1:3" hidden="1">
      <c r="A687" s="1" t="s">
        <v>70</v>
      </c>
      <c r="B687" s="3">
        <v>104.83</v>
      </c>
      <c r="C687" s="2" t="s">
        <v>16</v>
      </c>
    </row>
    <row r="688" spans="1:3" hidden="1">
      <c r="A688" s="1" t="s">
        <v>70</v>
      </c>
      <c r="B688" s="3">
        <v>70.48</v>
      </c>
      <c r="C688" s="2" t="s">
        <v>16</v>
      </c>
    </row>
    <row r="689" spans="1:3" hidden="1">
      <c r="A689" s="1" t="s">
        <v>70</v>
      </c>
      <c r="B689" s="3">
        <v>365.19</v>
      </c>
      <c r="C689" s="2" t="s">
        <v>16</v>
      </c>
    </row>
    <row r="690" spans="1:3" hidden="1">
      <c r="A690" s="1" t="s">
        <v>70</v>
      </c>
      <c r="B690" s="3">
        <v>26.35</v>
      </c>
      <c r="C690" s="2" t="s">
        <v>16</v>
      </c>
    </row>
    <row r="691" spans="1:3" hidden="1">
      <c r="A691" s="1" t="s">
        <v>70</v>
      </c>
      <c r="B691" s="3">
        <v>382.59</v>
      </c>
      <c r="C691" s="2" t="s">
        <v>16</v>
      </c>
    </row>
    <row r="692" spans="1:3" hidden="1">
      <c r="A692" s="1" t="s">
        <v>51</v>
      </c>
      <c r="B692" s="3">
        <v>112.6</v>
      </c>
      <c r="C692" s="2" t="s">
        <v>76</v>
      </c>
    </row>
    <row r="693" spans="1:3" hidden="1">
      <c r="A693" s="1" t="s">
        <v>213</v>
      </c>
      <c r="B693" s="3">
        <v>417.65</v>
      </c>
      <c r="C693" s="2" t="s">
        <v>76</v>
      </c>
    </row>
    <row r="694" spans="1:3" hidden="1">
      <c r="A694" s="1" t="s">
        <v>784</v>
      </c>
      <c r="B694" s="3">
        <v>6143.7</v>
      </c>
      <c r="C694" s="2" t="s">
        <v>76</v>
      </c>
    </row>
    <row r="695" spans="1:3" hidden="1">
      <c r="A695" s="1" t="s">
        <v>51</v>
      </c>
      <c r="B695" s="3">
        <v>1045.49</v>
      </c>
      <c r="C695" s="2" t="s">
        <v>76</v>
      </c>
    </row>
    <row r="696" spans="1:3" hidden="1">
      <c r="A696" s="1" t="s">
        <v>51</v>
      </c>
      <c r="B696" s="3">
        <v>321.5</v>
      </c>
      <c r="C696" s="2" t="s">
        <v>76</v>
      </c>
    </row>
    <row r="697" spans="1:3" hidden="1">
      <c r="A697" s="1" t="s">
        <v>51</v>
      </c>
      <c r="B697" s="3">
        <v>1659.66</v>
      </c>
      <c r="C697" s="2" t="s">
        <v>76</v>
      </c>
    </row>
    <row r="698" spans="1:3" hidden="1">
      <c r="A698" s="1" t="s">
        <v>84</v>
      </c>
      <c r="B698" s="3">
        <v>21.39</v>
      </c>
      <c r="C698" s="2" t="s">
        <v>76</v>
      </c>
    </row>
    <row r="699" spans="1:3" hidden="1">
      <c r="A699" s="1" t="s">
        <v>84</v>
      </c>
      <c r="B699" s="3">
        <v>79.349999999999994</v>
      </c>
      <c r="C699" s="2" t="s">
        <v>76</v>
      </c>
    </row>
    <row r="700" spans="1:3" hidden="1">
      <c r="A700" s="1" t="s">
        <v>84</v>
      </c>
      <c r="B700" s="3">
        <v>1167.3</v>
      </c>
      <c r="C700" s="2" t="s">
        <v>76</v>
      </c>
    </row>
    <row r="701" spans="1:3" hidden="1">
      <c r="A701" s="1" t="s">
        <v>84</v>
      </c>
      <c r="B701" s="3">
        <v>198.64</v>
      </c>
      <c r="C701" s="2" t="s">
        <v>76</v>
      </c>
    </row>
    <row r="702" spans="1:3" hidden="1">
      <c r="A702" s="1" t="s">
        <v>84</v>
      </c>
      <c r="B702" s="3">
        <v>61.09</v>
      </c>
      <c r="C702" s="2" t="s">
        <v>76</v>
      </c>
    </row>
    <row r="703" spans="1:3" hidden="1">
      <c r="A703" s="1" t="s">
        <v>84</v>
      </c>
      <c r="B703" s="3">
        <v>388.79</v>
      </c>
      <c r="C703" s="2" t="s">
        <v>76</v>
      </c>
    </row>
    <row r="704" spans="1:3" hidden="1">
      <c r="A704" s="1" t="s">
        <v>43</v>
      </c>
      <c r="B704" s="3">
        <v>386.55</v>
      </c>
      <c r="C704" s="2" t="s">
        <v>76</v>
      </c>
    </row>
    <row r="705" spans="1:3" hidden="1">
      <c r="A705" s="1" t="s">
        <v>61</v>
      </c>
      <c r="B705" s="3">
        <v>180</v>
      </c>
      <c r="C705" s="2" t="s">
        <v>16</v>
      </c>
    </row>
    <row r="706" spans="1:3" hidden="1">
      <c r="A706" s="1" t="s">
        <v>61</v>
      </c>
      <c r="B706" s="3">
        <v>6642.01</v>
      </c>
      <c r="C706" s="2" t="s">
        <v>16</v>
      </c>
    </row>
    <row r="707" spans="1:3" hidden="1">
      <c r="A707" s="1" t="s">
        <v>61</v>
      </c>
      <c r="B707" s="3">
        <v>1793.93</v>
      </c>
      <c r="C707" s="2" t="s">
        <v>16</v>
      </c>
    </row>
    <row r="708" spans="1:3" hidden="1">
      <c r="A708" s="1" t="s">
        <v>61</v>
      </c>
      <c r="B708" s="3">
        <v>167</v>
      </c>
      <c r="C708" s="2" t="s">
        <v>16</v>
      </c>
    </row>
    <row r="709" spans="1:3" hidden="1">
      <c r="A709" s="1" t="s">
        <v>61</v>
      </c>
      <c r="B709" s="3">
        <v>34.200000000000003</v>
      </c>
      <c r="C709" s="2" t="s">
        <v>16</v>
      </c>
    </row>
    <row r="710" spans="1:3" hidden="1">
      <c r="A710" s="1" t="s">
        <v>61</v>
      </c>
      <c r="B710" s="3">
        <v>1261.99</v>
      </c>
      <c r="C710" s="2" t="s">
        <v>16</v>
      </c>
    </row>
    <row r="711" spans="1:3" hidden="1">
      <c r="A711" s="1" t="s">
        <v>61</v>
      </c>
      <c r="B711" s="3">
        <v>472.56</v>
      </c>
      <c r="C711" s="2" t="s">
        <v>16</v>
      </c>
    </row>
    <row r="712" spans="1:3" hidden="1">
      <c r="A712" s="1" t="s">
        <v>61</v>
      </c>
      <c r="B712" s="3">
        <v>31.73</v>
      </c>
      <c r="C712" s="2" t="s">
        <v>16</v>
      </c>
    </row>
    <row r="713" spans="1:3" hidden="1">
      <c r="A713" s="1" t="s">
        <v>61</v>
      </c>
      <c r="B713" s="3">
        <v>1064.29</v>
      </c>
      <c r="C713" s="2" t="s">
        <v>172</v>
      </c>
    </row>
    <row r="714" spans="1:3" hidden="1">
      <c r="A714" s="1" t="s">
        <v>61</v>
      </c>
      <c r="B714" s="3">
        <v>693.28</v>
      </c>
      <c r="C714" s="2" t="s">
        <v>16</v>
      </c>
    </row>
    <row r="715" spans="1:3" hidden="1">
      <c r="A715" s="1" t="s">
        <v>61</v>
      </c>
      <c r="B715" s="3">
        <v>202.22</v>
      </c>
      <c r="C715" s="2" t="s">
        <v>172</v>
      </c>
    </row>
    <row r="716" spans="1:3">
      <c r="A716" s="1" t="s">
        <v>212</v>
      </c>
      <c r="B716" s="3">
        <v>417.65</v>
      </c>
      <c r="C716" s="2" t="s">
        <v>131</v>
      </c>
    </row>
    <row r="717" spans="1:3" hidden="1">
      <c r="A717" s="1" t="s">
        <v>215</v>
      </c>
      <c r="B717" s="3">
        <v>417.65</v>
      </c>
      <c r="C717" s="2" t="s">
        <v>16</v>
      </c>
    </row>
    <row r="718" spans="1:3" hidden="1">
      <c r="A718" s="1" t="s">
        <v>70</v>
      </c>
      <c r="B718" s="3">
        <v>705.79</v>
      </c>
      <c r="C718" s="2" t="s">
        <v>16</v>
      </c>
    </row>
    <row r="719" spans="1:3" hidden="1">
      <c r="A719" s="1" t="s">
        <v>14</v>
      </c>
      <c r="B719" s="3">
        <v>396705</v>
      </c>
      <c r="C719" s="2" t="s">
        <v>16</v>
      </c>
    </row>
    <row r="720" spans="1:3" hidden="1">
      <c r="A720" s="1" t="s">
        <v>70</v>
      </c>
      <c r="B720" s="3">
        <v>1026</v>
      </c>
      <c r="C720" s="2" t="s">
        <v>16</v>
      </c>
    </row>
    <row r="721" spans="1:3" hidden="1">
      <c r="A721" s="1" t="s">
        <v>811</v>
      </c>
      <c r="B721" s="3">
        <v>62916</v>
      </c>
      <c r="C721" s="2" t="s">
        <v>16</v>
      </c>
    </row>
    <row r="722" spans="1:3" hidden="1">
      <c r="A722" s="1" t="s">
        <v>70</v>
      </c>
      <c r="B722" s="3">
        <v>14.25</v>
      </c>
      <c r="C722" s="2" t="s">
        <v>16</v>
      </c>
    </row>
    <row r="723" spans="1:3" hidden="1">
      <c r="A723" s="1" t="s">
        <v>70</v>
      </c>
      <c r="B723" s="3">
        <v>0.42</v>
      </c>
      <c r="C723" s="2" t="s">
        <v>16</v>
      </c>
    </row>
    <row r="724" spans="1:3" hidden="1">
      <c r="A724" s="1" t="s">
        <v>70</v>
      </c>
      <c r="B724" s="3">
        <v>18.63</v>
      </c>
      <c r="C724" s="2" t="s">
        <v>16</v>
      </c>
    </row>
    <row r="725" spans="1:3">
      <c r="A725" s="1" t="s">
        <v>30</v>
      </c>
      <c r="B725" s="3">
        <v>5</v>
      </c>
      <c r="C725" s="2" t="s">
        <v>16</v>
      </c>
    </row>
    <row r="726" spans="1:3" hidden="1">
      <c r="A726" s="1" t="s">
        <v>815</v>
      </c>
      <c r="B726" s="3">
        <v>35301</v>
      </c>
      <c r="C726" s="2" t="s">
        <v>16</v>
      </c>
    </row>
    <row r="727" spans="1:3" hidden="1">
      <c r="A727" s="1" t="s">
        <v>817</v>
      </c>
      <c r="B727" s="3">
        <v>10845</v>
      </c>
      <c r="C727" s="2" t="s">
        <v>16</v>
      </c>
    </row>
    <row r="728" spans="1:3" hidden="1">
      <c r="A728" s="1" t="s">
        <v>819</v>
      </c>
      <c r="B728" s="3">
        <v>84218</v>
      </c>
      <c r="C728" s="2" t="s">
        <v>16</v>
      </c>
    </row>
    <row r="729" spans="1:3">
      <c r="A729" s="1" t="s">
        <v>55</v>
      </c>
      <c r="B729" s="3">
        <v>17.03</v>
      </c>
      <c r="C729" s="2" t="s">
        <v>145</v>
      </c>
    </row>
    <row r="730" spans="1:3">
      <c r="A730" s="1" t="s">
        <v>55</v>
      </c>
      <c r="B730" s="3">
        <v>20.96</v>
      </c>
      <c r="C730" s="2" t="s">
        <v>314</v>
      </c>
    </row>
    <row r="731" spans="1:3">
      <c r="A731" s="1" t="s">
        <v>50</v>
      </c>
      <c r="B731" s="3">
        <v>5781.52</v>
      </c>
      <c r="C731" s="2" t="s">
        <v>184</v>
      </c>
    </row>
    <row r="732" spans="1:3">
      <c r="A732" s="1" t="s">
        <v>50</v>
      </c>
      <c r="B732" s="3">
        <v>50.42</v>
      </c>
      <c r="C732" s="2" t="s">
        <v>139</v>
      </c>
    </row>
    <row r="733" spans="1:3">
      <c r="A733" s="1" t="s">
        <v>50</v>
      </c>
      <c r="B733" s="3">
        <v>509.25</v>
      </c>
      <c r="C733" s="2" t="s">
        <v>826</v>
      </c>
    </row>
    <row r="734" spans="1:3">
      <c r="A734" s="1" t="s">
        <v>50</v>
      </c>
      <c r="B734" s="3">
        <v>2291.36</v>
      </c>
      <c r="C734" s="2" t="s">
        <v>82</v>
      </c>
    </row>
    <row r="735" spans="1:3">
      <c r="A735" s="1" t="s">
        <v>38</v>
      </c>
      <c r="B735" s="3">
        <v>560</v>
      </c>
      <c r="C735" s="2" t="s">
        <v>40</v>
      </c>
    </row>
    <row r="736" spans="1:3">
      <c r="A736" s="1" t="s">
        <v>55</v>
      </c>
      <c r="B736" s="3">
        <v>19.649999999999999</v>
      </c>
      <c r="C736" s="2" t="s">
        <v>184</v>
      </c>
    </row>
    <row r="737" spans="1:3">
      <c r="A737" s="1" t="s">
        <v>38</v>
      </c>
      <c r="B737" s="3">
        <v>386.55</v>
      </c>
      <c r="C737" s="2" t="s">
        <v>82</v>
      </c>
    </row>
    <row r="738" spans="1:3" hidden="1">
      <c r="A738" s="1" t="s">
        <v>60</v>
      </c>
      <c r="B738" s="3">
        <v>983.19</v>
      </c>
      <c r="C738" s="2" t="s">
        <v>16</v>
      </c>
    </row>
    <row r="739" spans="1:3" hidden="1">
      <c r="A739" s="1" t="s">
        <v>60</v>
      </c>
      <c r="B739" s="3">
        <v>186.81</v>
      </c>
      <c r="C739" s="2" t="s">
        <v>16</v>
      </c>
    </row>
    <row r="740" spans="1:3" hidden="1">
      <c r="A740" s="1" t="s">
        <v>60</v>
      </c>
      <c r="B740" s="3">
        <v>124.95</v>
      </c>
      <c r="C740" s="2" t="s">
        <v>16</v>
      </c>
    </row>
    <row r="741" spans="1:3" hidden="1">
      <c r="A741" s="1" t="s">
        <v>60</v>
      </c>
      <c r="B741" s="3">
        <v>109.24</v>
      </c>
      <c r="C741" s="2" t="s">
        <v>16</v>
      </c>
    </row>
    <row r="742" spans="1:3" hidden="1">
      <c r="A742" s="1" t="s">
        <v>60</v>
      </c>
      <c r="B742" s="3">
        <v>20.76</v>
      </c>
      <c r="C742" s="2" t="s">
        <v>16</v>
      </c>
    </row>
    <row r="743" spans="1:3" hidden="1">
      <c r="A743" s="1" t="s">
        <v>60</v>
      </c>
      <c r="B743" s="3">
        <v>302.52</v>
      </c>
      <c r="C743" s="2" t="s">
        <v>16</v>
      </c>
    </row>
    <row r="744" spans="1:3" hidden="1">
      <c r="A744" s="1" t="s">
        <v>60</v>
      </c>
      <c r="B744" s="3">
        <v>57.48</v>
      </c>
      <c r="C744" s="2" t="s">
        <v>16</v>
      </c>
    </row>
    <row r="745" spans="1:3" hidden="1">
      <c r="A745" s="1" t="s">
        <v>60</v>
      </c>
      <c r="B745" s="3">
        <v>961.34</v>
      </c>
      <c r="C745" s="2" t="s">
        <v>16</v>
      </c>
    </row>
    <row r="746" spans="1:3" hidden="1">
      <c r="A746" s="1" t="s">
        <v>60</v>
      </c>
      <c r="B746" s="3">
        <v>182.66</v>
      </c>
      <c r="C746" s="2" t="s">
        <v>16</v>
      </c>
    </row>
    <row r="747" spans="1:3" hidden="1">
      <c r="A747" s="1" t="s">
        <v>60</v>
      </c>
      <c r="B747" s="3">
        <v>5294.12</v>
      </c>
      <c r="C747" s="2" t="s">
        <v>16</v>
      </c>
    </row>
    <row r="748" spans="1:3" hidden="1">
      <c r="A748" s="1" t="s">
        <v>60</v>
      </c>
      <c r="B748" s="3">
        <v>1005.88</v>
      </c>
      <c r="C748" s="2" t="s">
        <v>16</v>
      </c>
    </row>
    <row r="749" spans="1:3" hidden="1">
      <c r="A749" s="1" t="s">
        <v>60</v>
      </c>
      <c r="B749" s="3">
        <v>882.35</v>
      </c>
      <c r="C749" s="2" t="s">
        <v>16</v>
      </c>
    </row>
    <row r="750" spans="1:3" hidden="1">
      <c r="A750" s="1" t="s">
        <v>60</v>
      </c>
      <c r="B750" s="3">
        <v>167.65</v>
      </c>
      <c r="C750" s="2" t="s">
        <v>16</v>
      </c>
    </row>
    <row r="751" spans="1:3" hidden="1">
      <c r="A751" s="1" t="s">
        <v>70</v>
      </c>
      <c r="B751" s="3">
        <v>560</v>
      </c>
      <c r="C751" s="2" t="s">
        <v>16</v>
      </c>
    </row>
    <row r="752" spans="1:3" hidden="1">
      <c r="A752" s="1" t="s">
        <v>39</v>
      </c>
      <c r="B752" s="3">
        <v>560</v>
      </c>
      <c r="C752" s="2" t="s">
        <v>76</v>
      </c>
    </row>
    <row r="753" spans="1:3">
      <c r="A753" s="1" t="s">
        <v>81</v>
      </c>
      <c r="B753" s="3">
        <v>176.47</v>
      </c>
      <c r="C753" s="2" t="s">
        <v>223</v>
      </c>
    </row>
    <row r="754" spans="1:3" hidden="1">
      <c r="A754" s="1" t="s">
        <v>84</v>
      </c>
      <c r="B754" s="3">
        <v>33.53</v>
      </c>
      <c r="C754" s="2" t="s">
        <v>223</v>
      </c>
    </row>
    <row r="755" spans="1:3" hidden="1">
      <c r="A755" s="1" t="s">
        <v>61</v>
      </c>
      <c r="B755" s="3">
        <v>734.16</v>
      </c>
      <c r="C755" s="2" t="s">
        <v>16</v>
      </c>
    </row>
    <row r="756" spans="1:3" hidden="1">
      <c r="A756" s="1" t="s">
        <v>61</v>
      </c>
      <c r="B756" s="3">
        <v>140.62</v>
      </c>
      <c r="C756" s="2" t="s">
        <v>172</v>
      </c>
    </row>
    <row r="757" spans="1:3" hidden="1">
      <c r="A757" s="1" t="s">
        <v>61</v>
      </c>
      <c r="B757" s="3">
        <v>1094.8</v>
      </c>
      <c r="C757" s="2" t="s">
        <v>172</v>
      </c>
    </row>
    <row r="758" spans="1:3" hidden="1">
      <c r="A758" s="1" t="s">
        <v>61</v>
      </c>
      <c r="B758" s="3">
        <v>105</v>
      </c>
      <c r="C758" s="2" t="s">
        <v>172</v>
      </c>
    </row>
    <row r="759" spans="1:3" hidden="1">
      <c r="A759" s="1" t="s">
        <v>61</v>
      </c>
      <c r="B759" s="3">
        <v>139.49</v>
      </c>
      <c r="C759" s="2" t="s">
        <v>16</v>
      </c>
    </row>
    <row r="760" spans="1:3" hidden="1">
      <c r="A760" s="1" t="s">
        <v>61</v>
      </c>
      <c r="B760" s="3">
        <v>26.72</v>
      </c>
      <c r="C760" s="2" t="s">
        <v>172</v>
      </c>
    </row>
    <row r="761" spans="1:3" hidden="1">
      <c r="A761" s="1" t="s">
        <v>61</v>
      </c>
      <c r="B761" s="3">
        <v>98.54</v>
      </c>
      <c r="C761" s="2" t="s">
        <v>172</v>
      </c>
    </row>
    <row r="762" spans="1:3" hidden="1">
      <c r="A762" s="1" t="s">
        <v>61</v>
      </c>
      <c r="B762" s="3">
        <v>19.95</v>
      </c>
      <c r="C762" s="2" t="s">
        <v>172</v>
      </c>
    </row>
    <row r="763" spans="1:3" hidden="1">
      <c r="A763" s="1" t="s">
        <v>308</v>
      </c>
      <c r="B763" s="3">
        <v>5365</v>
      </c>
      <c r="C763" s="2" t="s">
        <v>16</v>
      </c>
    </row>
    <row r="764" spans="1:3" hidden="1">
      <c r="A764" s="1" t="s">
        <v>70</v>
      </c>
      <c r="B764" s="3">
        <v>1599.14</v>
      </c>
      <c r="C764" s="2" t="s">
        <v>16</v>
      </c>
    </row>
    <row r="765" spans="1:3" hidden="1">
      <c r="A765" s="1" t="s">
        <v>70</v>
      </c>
      <c r="B765" s="3">
        <v>476</v>
      </c>
      <c r="C765" s="2" t="s">
        <v>16</v>
      </c>
    </row>
    <row r="766" spans="1:3" hidden="1">
      <c r="A766" s="1" t="s">
        <v>70</v>
      </c>
      <c r="B766" s="3">
        <v>476</v>
      </c>
      <c r="C766" s="2" t="s">
        <v>16</v>
      </c>
    </row>
    <row r="767" spans="1:3" hidden="1">
      <c r="A767" s="1" t="s">
        <v>84</v>
      </c>
      <c r="B767" s="3">
        <v>76</v>
      </c>
      <c r="C767" s="2" t="s">
        <v>16</v>
      </c>
    </row>
    <row r="768" spans="1:3" hidden="1">
      <c r="A768" s="1" t="s">
        <v>84</v>
      </c>
      <c r="B768" s="3">
        <v>76</v>
      </c>
      <c r="C768" s="2" t="s">
        <v>16</v>
      </c>
    </row>
    <row r="769" spans="1:3" hidden="1">
      <c r="A769" s="1" t="s">
        <v>70</v>
      </c>
      <c r="B769" s="3">
        <v>579.53</v>
      </c>
      <c r="C769" s="2" t="s">
        <v>16</v>
      </c>
    </row>
    <row r="770" spans="1:3" hidden="1">
      <c r="A770" s="1" t="s">
        <v>70</v>
      </c>
      <c r="B770" s="3">
        <v>579.53</v>
      </c>
      <c r="C770" s="2" t="s">
        <v>16</v>
      </c>
    </row>
    <row r="771" spans="1:3" hidden="1">
      <c r="A771" s="1" t="s">
        <v>70</v>
      </c>
      <c r="B771" s="3">
        <v>476</v>
      </c>
      <c r="C771" s="2" t="s">
        <v>16</v>
      </c>
    </row>
    <row r="772" spans="1:3" hidden="1">
      <c r="A772" s="1" t="s">
        <v>70</v>
      </c>
      <c r="B772" s="3">
        <v>476</v>
      </c>
      <c r="C772" s="2" t="s">
        <v>16</v>
      </c>
    </row>
    <row r="773" spans="1:3" hidden="1">
      <c r="A773" s="1" t="s">
        <v>70</v>
      </c>
      <c r="B773" s="3">
        <v>856.8</v>
      </c>
      <c r="C773" s="2" t="s">
        <v>16</v>
      </c>
    </row>
    <row r="774" spans="1:3" hidden="1">
      <c r="A774" s="1" t="s">
        <v>70</v>
      </c>
      <c r="B774" s="3">
        <v>6426</v>
      </c>
      <c r="C774" s="2" t="s">
        <v>16</v>
      </c>
    </row>
    <row r="775" spans="1:3" hidden="1">
      <c r="A775" s="1" t="s">
        <v>70</v>
      </c>
      <c r="B775" s="3">
        <v>917.49</v>
      </c>
      <c r="C775" s="2" t="s">
        <v>16</v>
      </c>
    </row>
    <row r="776" spans="1:3" hidden="1">
      <c r="A776" s="1" t="s">
        <v>70</v>
      </c>
      <c r="B776" s="3">
        <v>250.94</v>
      </c>
      <c r="C776" s="2" t="s">
        <v>16</v>
      </c>
    </row>
    <row r="777" spans="1:3" hidden="1">
      <c r="A777" s="1" t="s">
        <v>70</v>
      </c>
      <c r="B777" s="3">
        <v>195.16</v>
      </c>
      <c r="C777" s="2" t="s">
        <v>16</v>
      </c>
    </row>
    <row r="778" spans="1:3" hidden="1">
      <c r="A778" s="1" t="s">
        <v>70</v>
      </c>
      <c r="B778" s="3">
        <v>186.83</v>
      </c>
      <c r="C778" s="2" t="s">
        <v>16</v>
      </c>
    </row>
    <row r="779" spans="1:3" hidden="1">
      <c r="A779" s="1" t="s">
        <v>70</v>
      </c>
      <c r="B779" s="3">
        <v>373.66</v>
      </c>
      <c r="C779" s="2" t="s">
        <v>16</v>
      </c>
    </row>
    <row r="780" spans="1:3" hidden="1">
      <c r="A780" s="1" t="s">
        <v>70</v>
      </c>
      <c r="B780" s="3">
        <v>1128.67</v>
      </c>
      <c r="C780" s="2" t="s">
        <v>16</v>
      </c>
    </row>
    <row r="781" spans="1:3" hidden="1">
      <c r="A781" s="1" t="s">
        <v>70</v>
      </c>
      <c r="B781" s="3">
        <v>1200.8399999999999</v>
      </c>
      <c r="C781" s="2" t="s">
        <v>16</v>
      </c>
    </row>
    <row r="782" spans="1:3" hidden="1">
      <c r="A782" s="1" t="s">
        <v>70</v>
      </c>
      <c r="B782" s="3">
        <v>357</v>
      </c>
      <c r="C782" s="2" t="s">
        <v>16</v>
      </c>
    </row>
    <row r="783" spans="1:3" hidden="1">
      <c r="A783" s="1" t="s">
        <v>70</v>
      </c>
      <c r="B783" s="3">
        <v>1725.5</v>
      </c>
      <c r="C783" s="2" t="s">
        <v>16</v>
      </c>
    </row>
    <row r="784" spans="1:3" hidden="1">
      <c r="A784" s="1" t="s">
        <v>70</v>
      </c>
      <c r="B784" s="3">
        <v>3570</v>
      </c>
      <c r="C784" s="2" t="s">
        <v>16</v>
      </c>
    </row>
    <row r="785" spans="1:3" hidden="1">
      <c r="A785" s="1" t="s">
        <v>70</v>
      </c>
      <c r="B785" s="3">
        <v>755.65</v>
      </c>
      <c r="C785" s="2" t="s">
        <v>16</v>
      </c>
    </row>
    <row r="786" spans="1:3" hidden="1">
      <c r="A786" s="1" t="s">
        <v>70</v>
      </c>
      <c r="B786" s="3">
        <v>1071</v>
      </c>
      <c r="C786" s="2" t="s">
        <v>16</v>
      </c>
    </row>
    <row r="787" spans="1:3" hidden="1">
      <c r="A787" s="1" t="s">
        <v>70</v>
      </c>
      <c r="B787" s="3">
        <v>650.52</v>
      </c>
      <c r="C787" s="2" t="s">
        <v>16</v>
      </c>
    </row>
    <row r="788" spans="1:3" hidden="1">
      <c r="A788" s="1" t="s">
        <v>70</v>
      </c>
      <c r="B788" s="3">
        <v>485.31</v>
      </c>
      <c r="C788" s="2" t="s">
        <v>16</v>
      </c>
    </row>
    <row r="789" spans="1:3" hidden="1">
      <c r="A789" s="1" t="s">
        <v>70</v>
      </c>
      <c r="B789" s="3">
        <v>700.01</v>
      </c>
      <c r="C789" s="2" t="s">
        <v>16</v>
      </c>
    </row>
    <row r="790" spans="1:3" hidden="1">
      <c r="A790" s="1" t="s">
        <v>70</v>
      </c>
      <c r="B790" s="3">
        <v>21053.68</v>
      </c>
      <c r="C790" s="2" t="s">
        <v>16</v>
      </c>
    </row>
    <row r="791" spans="1:3" hidden="1">
      <c r="A791" s="1" t="s">
        <v>84</v>
      </c>
      <c r="B791" s="3">
        <v>3361.51</v>
      </c>
      <c r="C791" s="2" t="s">
        <v>16</v>
      </c>
    </row>
    <row r="792" spans="1:3" hidden="1">
      <c r="A792" s="1" t="s">
        <v>70</v>
      </c>
      <c r="B792" s="3">
        <v>1251.8</v>
      </c>
      <c r="C792" s="2" t="s">
        <v>16</v>
      </c>
    </row>
    <row r="793" spans="1:3" hidden="1">
      <c r="A793" s="1" t="s">
        <v>70</v>
      </c>
      <c r="B793" s="3">
        <v>500</v>
      </c>
      <c r="C793" s="2" t="s">
        <v>16</v>
      </c>
    </row>
    <row r="794" spans="1:3" hidden="1">
      <c r="A794" s="1" t="s">
        <v>70</v>
      </c>
      <c r="B794" s="3">
        <v>500</v>
      </c>
      <c r="C794" s="2" t="s">
        <v>16</v>
      </c>
    </row>
    <row r="795" spans="1:3" hidden="1">
      <c r="A795" s="1" t="s">
        <v>70</v>
      </c>
      <c r="B795" s="3">
        <v>330</v>
      </c>
      <c r="C795" s="2" t="s">
        <v>16</v>
      </c>
    </row>
    <row r="796" spans="1:3" hidden="1">
      <c r="A796" s="1" t="s">
        <v>70</v>
      </c>
      <c r="B796" s="3">
        <v>13685</v>
      </c>
      <c r="C796" s="2" t="s">
        <v>16</v>
      </c>
    </row>
    <row r="797" spans="1:3" hidden="1">
      <c r="A797" s="1" t="s">
        <v>890</v>
      </c>
      <c r="B797" s="3">
        <v>54800</v>
      </c>
      <c r="C797" s="2" t="s">
        <v>16</v>
      </c>
    </row>
    <row r="798" spans="1:3" hidden="1">
      <c r="A798" s="1" t="s">
        <v>819</v>
      </c>
      <c r="B798" s="3">
        <v>37847</v>
      </c>
      <c r="C798" s="2" t="s">
        <v>16</v>
      </c>
    </row>
    <row r="799" spans="1:3" hidden="1">
      <c r="A799" s="1" t="s">
        <v>302</v>
      </c>
      <c r="B799" s="3">
        <v>612.09</v>
      </c>
      <c r="C799" s="2" t="s">
        <v>16</v>
      </c>
    </row>
    <row r="800" spans="1:3" hidden="1">
      <c r="A800" s="1" t="s">
        <v>70</v>
      </c>
      <c r="B800" s="3">
        <v>1064.1300000000001</v>
      </c>
      <c r="C800" s="2" t="s">
        <v>16</v>
      </c>
    </row>
    <row r="801" spans="1:3" hidden="1">
      <c r="A801" s="1" t="s">
        <v>70</v>
      </c>
      <c r="B801" s="3">
        <v>4230.8500000000004</v>
      </c>
      <c r="C801" s="2" t="s">
        <v>16</v>
      </c>
    </row>
    <row r="802" spans="1:3" hidden="1">
      <c r="A802" s="1" t="s">
        <v>70</v>
      </c>
      <c r="B802" s="3">
        <v>3180</v>
      </c>
      <c r="C802" s="2" t="s">
        <v>16</v>
      </c>
    </row>
    <row r="803" spans="1:3" hidden="1">
      <c r="A803" s="1" t="s">
        <v>70</v>
      </c>
      <c r="B803" s="3">
        <v>3180</v>
      </c>
      <c r="C803" s="2" t="s">
        <v>16</v>
      </c>
    </row>
    <row r="804" spans="1:3" hidden="1">
      <c r="A804" s="1" t="s">
        <v>70</v>
      </c>
      <c r="B804" s="3">
        <v>380</v>
      </c>
      <c r="C804" s="2" t="s">
        <v>16</v>
      </c>
    </row>
    <row r="805" spans="1:3" hidden="1">
      <c r="A805" s="1" t="s">
        <v>70</v>
      </c>
      <c r="B805" s="3">
        <v>2340.02</v>
      </c>
      <c r="C805" s="2" t="s">
        <v>16</v>
      </c>
    </row>
    <row r="806" spans="1:3" hidden="1">
      <c r="A806" s="1" t="s">
        <v>70</v>
      </c>
      <c r="B806" s="3">
        <v>4770</v>
      </c>
      <c r="C806" s="2" t="s">
        <v>16</v>
      </c>
    </row>
    <row r="807" spans="1:3" hidden="1">
      <c r="A807" s="1" t="s">
        <v>70</v>
      </c>
      <c r="B807" s="3">
        <v>4770</v>
      </c>
      <c r="C807" s="2" t="s">
        <v>16</v>
      </c>
    </row>
    <row r="808" spans="1:3" hidden="1">
      <c r="A808" s="1" t="s">
        <v>70</v>
      </c>
      <c r="B808" s="3">
        <v>4770</v>
      </c>
      <c r="C808" s="2" t="s">
        <v>16</v>
      </c>
    </row>
    <row r="809" spans="1:3" hidden="1">
      <c r="A809" s="1" t="s">
        <v>70</v>
      </c>
      <c r="B809" s="3">
        <v>4770</v>
      </c>
      <c r="C809" s="2" t="s">
        <v>16</v>
      </c>
    </row>
    <row r="810" spans="1:3" hidden="1">
      <c r="A810" s="1" t="s">
        <v>70</v>
      </c>
      <c r="B810" s="3">
        <v>340.17</v>
      </c>
      <c r="C810" s="2" t="s">
        <v>16</v>
      </c>
    </row>
    <row r="811" spans="1:3" hidden="1">
      <c r="A811" s="1" t="s">
        <v>70</v>
      </c>
      <c r="B811" s="3">
        <v>100</v>
      </c>
      <c r="C811" s="2" t="s">
        <v>16</v>
      </c>
    </row>
    <row r="812" spans="1:3" hidden="1">
      <c r="A812" s="1" t="s">
        <v>70</v>
      </c>
      <c r="B812" s="3">
        <v>115</v>
      </c>
      <c r="C812" s="2" t="s">
        <v>16</v>
      </c>
    </row>
    <row r="813" spans="1:3">
      <c r="A813" s="1" t="s">
        <v>38</v>
      </c>
      <c r="B813" s="3">
        <v>33.619999999999997</v>
      </c>
      <c r="C813" s="2" t="s">
        <v>40</v>
      </c>
    </row>
    <row r="814" spans="1:3" hidden="1">
      <c r="A814" s="1" t="s">
        <v>60</v>
      </c>
      <c r="B814" s="3">
        <v>250</v>
      </c>
      <c r="C814" s="2" t="s">
        <v>16</v>
      </c>
    </row>
    <row r="815" spans="1:3" hidden="1">
      <c r="A815" s="1" t="s">
        <v>60</v>
      </c>
      <c r="B815" s="3">
        <v>120</v>
      </c>
      <c r="C815" s="2" t="s">
        <v>16</v>
      </c>
    </row>
    <row r="816" spans="1:3" hidden="1">
      <c r="A816" s="1" t="s">
        <v>60</v>
      </c>
      <c r="B816" s="3">
        <v>198.73</v>
      </c>
      <c r="C816" s="2" t="s">
        <v>16</v>
      </c>
    </row>
    <row r="817" spans="1:3" hidden="1">
      <c r="A817" s="1" t="s">
        <v>60</v>
      </c>
      <c r="B817" s="3">
        <v>198.73</v>
      </c>
      <c r="C817" s="2" t="s">
        <v>16</v>
      </c>
    </row>
    <row r="818" spans="1:3" hidden="1">
      <c r="A818" s="1" t="s">
        <v>60</v>
      </c>
      <c r="B818" s="3">
        <v>198.73</v>
      </c>
      <c r="C818" s="2" t="s">
        <v>16</v>
      </c>
    </row>
    <row r="819" spans="1:3" hidden="1">
      <c r="A819" s="1" t="s">
        <v>60</v>
      </c>
      <c r="B819" s="3">
        <v>611.76</v>
      </c>
      <c r="C819" s="2" t="s">
        <v>16</v>
      </c>
    </row>
    <row r="820" spans="1:3" hidden="1">
      <c r="A820" s="1" t="s">
        <v>60</v>
      </c>
      <c r="B820" s="3">
        <v>116.24</v>
      </c>
      <c r="C820" s="2" t="s">
        <v>16</v>
      </c>
    </row>
    <row r="821" spans="1:3" hidden="1">
      <c r="A821" s="1" t="s">
        <v>60</v>
      </c>
      <c r="B821" s="3">
        <v>6050.42</v>
      </c>
      <c r="C821" s="2" t="s">
        <v>16</v>
      </c>
    </row>
    <row r="822" spans="1:3" hidden="1">
      <c r="A822" s="1" t="s">
        <v>60</v>
      </c>
      <c r="B822" s="3">
        <v>1149.58</v>
      </c>
      <c r="C822" s="2" t="s">
        <v>16</v>
      </c>
    </row>
    <row r="823" spans="1:3" hidden="1">
      <c r="A823" s="1" t="s">
        <v>60</v>
      </c>
      <c r="B823" s="3">
        <v>315.13</v>
      </c>
      <c r="C823" s="2" t="s">
        <v>16</v>
      </c>
    </row>
    <row r="824" spans="1:3" hidden="1">
      <c r="A824" s="1" t="s">
        <v>60</v>
      </c>
      <c r="B824" s="3">
        <v>59.87</v>
      </c>
      <c r="C824" s="2" t="s">
        <v>16</v>
      </c>
    </row>
    <row r="825" spans="1:3" hidden="1">
      <c r="A825" s="1" t="s">
        <v>43</v>
      </c>
      <c r="B825" s="3">
        <v>33.619999999999997</v>
      </c>
      <c r="C825" s="2" t="s">
        <v>76</v>
      </c>
    </row>
    <row r="826" spans="1:3">
      <c r="A826" s="1" t="s">
        <v>81</v>
      </c>
      <c r="B826" s="3">
        <v>1343.81</v>
      </c>
      <c r="C826" s="2" t="s">
        <v>172</v>
      </c>
    </row>
    <row r="827" spans="1:3" hidden="1">
      <c r="A827" s="1" t="s">
        <v>84</v>
      </c>
      <c r="B827" s="3">
        <v>6.38</v>
      </c>
      <c r="C827" s="2" t="s">
        <v>76</v>
      </c>
    </row>
    <row r="828" spans="1:3" hidden="1">
      <c r="A828" s="1" t="s">
        <v>84</v>
      </c>
      <c r="B828" s="3">
        <v>255.33</v>
      </c>
      <c r="C828" s="2" t="s">
        <v>172</v>
      </c>
    </row>
    <row r="829" spans="1:3" hidden="1">
      <c r="A829" s="1" t="s">
        <v>61</v>
      </c>
      <c r="B829" s="3">
        <v>210.08</v>
      </c>
      <c r="C829" s="2" t="s">
        <v>16</v>
      </c>
    </row>
    <row r="830" spans="1:3" hidden="1">
      <c r="A830" s="1" t="s">
        <v>61</v>
      </c>
      <c r="B830" s="3">
        <v>100.84</v>
      </c>
      <c r="C830" s="2" t="s">
        <v>16</v>
      </c>
    </row>
    <row r="831" spans="1:3" hidden="1">
      <c r="A831" s="1" t="s">
        <v>61</v>
      </c>
      <c r="B831" s="3">
        <v>1468.32</v>
      </c>
      <c r="C831" s="2" t="s">
        <v>16</v>
      </c>
    </row>
    <row r="832" spans="1:3" hidden="1">
      <c r="A832" s="1" t="s">
        <v>61</v>
      </c>
      <c r="B832" s="3">
        <v>2621.85</v>
      </c>
      <c r="C832" s="2" t="s">
        <v>16</v>
      </c>
    </row>
    <row r="833" spans="1:3" hidden="1">
      <c r="A833" s="1" t="s">
        <v>61</v>
      </c>
      <c r="B833" s="3">
        <v>39.92</v>
      </c>
      <c r="C833" s="2" t="s">
        <v>16</v>
      </c>
    </row>
    <row r="834" spans="1:3" hidden="1">
      <c r="A834" s="1" t="s">
        <v>61</v>
      </c>
      <c r="B834" s="3">
        <v>19.16</v>
      </c>
      <c r="C834" s="2" t="s">
        <v>16</v>
      </c>
    </row>
    <row r="835" spans="1:3" hidden="1">
      <c r="A835" s="1" t="s">
        <v>61</v>
      </c>
      <c r="B835" s="3">
        <v>278.98</v>
      </c>
      <c r="C835" s="2" t="s">
        <v>16</v>
      </c>
    </row>
    <row r="836" spans="1:3" hidden="1">
      <c r="A836" s="1" t="s">
        <v>61</v>
      </c>
      <c r="B836" s="3">
        <v>498.15</v>
      </c>
      <c r="C836" s="2" t="s">
        <v>16</v>
      </c>
    </row>
    <row r="837" spans="1:3" hidden="1">
      <c r="A837" s="1" t="s">
        <v>70</v>
      </c>
      <c r="B837" s="3">
        <v>791</v>
      </c>
      <c r="C837" s="2" t="s">
        <v>16</v>
      </c>
    </row>
    <row r="838" spans="1:3" hidden="1">
      <c r="A838" s="1" t="s">
        <v>70</v>
      </c>
      <c r="B838" s="3">
        <v>40</v>
      </c>
      <c r="C838" s="2" t="s">
        <v>16</v>
      </c>
    </row>
    <row r="839" spans="1:3" hidden="1">
      <c r="A839" s="1" t="s">
        <v>70</v>
      </c>
      <c r="B839" s="3">
        <v>18.75</v>
      </c>
      <c r="C839" s="2" t="s">
        <v>16</v>
      </c>
    </row>
    <row r="840" spans="1:3" hidden="1">
      <c r="A840" s="1" t="s">
        <v>14</v>
      </c>
      <c r="B840" s="3">
        <v>130</v>
      </c>
      <c r="C840" s="2" t="s">
        <v>16</v>
      </c>
    </row>
    <row r="841" spans="1:3" hidden="1">
      <c r="A841" s="1" t="s">
        <v>23</v>
      </c>
      <c r="B841" s="3">
        <v>2752</v>
      </c>
      <c r="C841" s="2" t="s">
        <v>16</v>
      </c>
    </row>
    <row r="842" spans="1:3" hidden="1">
      <c r="A842" s="1" t="s">
        <v>23</v>
      </c>
      <c r="B842" s="3">
        <v>86</v>
      </c>
      <c r="C842" s="2" t="s">
        <v>16</v>
      </c>
    </row>
    <row r="843" spans="1:3" hidden="1">
      <c r="A843" s="1" t="s">
        <v>23</v>
      </c>
      <c r="B843" s="3">
        <v>2580</v>
      </c>
      <c r="C843" s="2" t="s">
        <v>16</v>
      </c>
    </row>
    <row r="844" spans="1:3" hidden="1">
      <c r="A844" s="1" t="s">
        <v>23</v>
      </c>
      <c r="B844" s="3">
        <v>2580</v>
      </c>
      <c r="C844" s="2" t="s">
        <v>16</v>
      </c>
    </row>
    <row r="845" spans="1:3" hidden="1">
      <c r="A845" s="1" t="s">
        <v>14</v>
      </c>
      <c r="B845" s="3">
        <v>-6840</v>
      </c>
      <c r="C845" s="2" t="s">
        <v>16</v>
      </c>
    </row>
    <row r="846" spans="1:3">
      <c r="A846" s="1" t="s">
        <v>38</v>
      </c>
      <c r="B846" s="3">
        <v>664.71</v>
      </c>
      <c r="C846" s="2" t="s">
        <v>131</v>
      </c>
    </row>
    <row r="847" spans="1:3">
      <c r="A847" s="1" t="s">
        <v>38</v>
      </c>
      <c r="B847" s="3">
        <v>1.18</v>
      </c>
      <c r="C847" s="2" t="s">
        <v>142</v>
      </c>
    </row>
    <row r="848" spans="1:3">
      <c r="A848" s="1" t="s">
        <v>38</v>
      </c>
      <c r="B848" s="3">
        <v>5.87</v>
      </c>
      <c r="C848" s="2" t="s">
        <v>145</v>
      </c>
    </row>
    <row r="849" spans="1:3">
      <c r="A849" s="1" t="s">
        <v>38</v>
      </c>
      <c r="B849" s="3">
        <v>4.83</v>
      </c>
      <c r="C849" s="2" t="s">
        <v>40</v>
      </c>
    </row>
    <row r="850" spans="1:3">
      <c r="A850" s="1" t="s">
        <v>55</v>
      </c>
      <c r="B850" s="3">
        <v>17.03</v>
      </c>
      <c r="C850" s="2" t="s">
        <v>128</v>
      </c>
    </row>
    <row r="851" spans="1:3">
      <c r="A851" s="1" t="s">
        <v>55</v>
      </c>
      <c r="B851" s="3">
        <v>9.17</v>
      </c>
      <c r="C851" s="2" t="s">
        <v>184</v>
      </c>
    </row>
    <row r="852" spans="1:3">
      <c r="A852" s="1" t="s">
        <v>55</v>
      </c>
      <c r="B852" s="3">
        <v>26.2</v>
      </c>
      <c r="C852" s="2" t="s">
        <v>148</v>
      </c>
    </row>
    <row r="853" spans="1:3">
      <c r="A853" s="1" t="s">
        <v>55</v>
      </c>
      <c r="B853" s="3">
        <v>15.72</v>
      </c>
      <c r="C853" s="2" t="s">
        <v>521</v>
      </c>
    </row>
    <row r="854" spans="1:3">
      <c r="A854" s="1" t="s">
        <v>50</v>
      </c>
      <c r="B854" s="3">
        <v>250</v>
      </c>
      <c r="C854" s="2" t="s">
        <v>826</v>
      </c>
    </row>
    <row r="855" spans="1:3">
      <c r="A855" s="1" t="s">
        <v>55</v>
      </c>
      <c r="B855" s="3">
        <v>9.24</v>
      </c>
      <c r="C855" s="2" t="s">
        <v>82</v>
      </c>
    </row>
    <row r="856" spans="1:3">
      <c r="A856" s="1" t="s">
        <v>38</v>
      </c>
      <c r="B856" s="3">
        <v>243.24</v>
      </c>
      <c r="C856" s="2" t="s">
        <v>481</v>
      </c>
    </row>
    <row r="857" spans="1:3">
      <c r="A857" s="1" t="s">
        <v>38</v>
      </c>
      <c r="B857" s="3">
        <v>121.62</v>
      </c>
      <c r="C857" s="2" t="s">
        <v>944</v>
      </c>
    </row>
    <row r="858" spans="1:3">
      <c r="A858" s="1" t="s">
        <v>55</v>
      </c>
      <c r="B858" s="3">
        <v>55.03</v>
      </c>
      <c r="C858" s="2" t="s">
        <v>826</v>
      </c>
    </row>
    <row r="859" spans="1:3">
      <c r="A859" s="1" t="s">
        <v>38</v>
      </c>
      <c r="B859" s="3">
        <v>1.34</v>
      </c>
      <c r="C859" s="2" t="s">
        <v>82</v>
      </c>
    </row>
    <row r="860" spans="1:3" hidden="1">
      <c r="A860" s="1" t="s">
        <v>60</v>
      </c>
      <c r="B860" s="3">
        <v>656</v>
      </c>
      <c r="C860" s="2" t="s">
        <v>16</v>
      </c>
    </row>
    <row r="861" spans="1:3" hidden="1">
      <c r="A861" s="1" t="s">
        <v>60</v>
      </c>
      <c r="B861" s="3">
        <v>157.08000000000001</v>
      </c>
      <c r="C861" s="2" t="s">
        <v>16</v>
      </c>
    </row>
    <row r="862" spans="1:3" hidden="1">
      <c r="A862" s="1" t="s">
        <v>60</v>
      </c>
      <c r="B862" s="3">
        <v>157.08000000000001</v>
      </c>
      <c r="C862" s="2" t="s">
        <v>16</v>
      </c>
    </row>
    <row r="863" spans="1:3" hidden="1">
      <c r="A863" s="1" t="s">
        <v>60</v>
      </c>
      <c r="B863" s="3">
        <v>157.08000000000001</v>
      </c>
      <c r="C863" s="2" t="s">
        <v>16</v>
      </c>
    </row>
    <row r="864" spans="1:3" hidden="1">
      <c r="A864" s="1" t="s">
        <v>60</v>
      </c>
      <c r="B864" s="3">
        <v>157.08000000000001</v>
      </c>
      <c r="C864" s="2" t="s">
        <v>16</v>
      </c>
    </row>
    <row r="865" spans="1:3" hidden="1">
      <c r="A865" s="1" t="s">
        <v>60</v>
      </c>
      <c r="B865" s="3">
        <v>416</v>
      </c>
      <c r="C865" s="2" t="s">
        <v>16</v>
      </c>
    </row>
    <row r="866" spans="1:3" hidden="1">
      <c r="A866" s="1" t="s">
        <v>60</v>
      </c>
      <c r="B866" s="3">
        <v>87.39</v>
      </c>
      <c r="C866" s="2" t="s">
        <v>16</v>
      </c>
    </row>
    <row r="867" spans="1:3" hidden="1">
      <c r="A867" s="1" t="s">
        <v>60</v>
      </c>
      <c r="B867" s="3">
        <v>16.61</v>
      </c>
      <c r="C867" s="2" t="s">
        <v>16</v>
      </c>
    </row>
    <row r="868" spans="1:3" hidden="1">
      <c r="A868" s="1" t="s">
        <v>60</v>
      </c>
      <c r="B868" s="3">
        <v>436.97</v>
      </c>
      <c r="C868" s="2" t="s">
        <v>16</v>
      </c>
    </row>
    <row r="869" spans="1:3" hidden="1">
      <c r="A869" s="1" t="s">
        <v>60</v>
      </c>
      <c r="B869" s="3">
        <v>83.03</v>
      </c>
      <c r="C869" s="2" t="s">
        <v>16</v>
      </c>
    </row>
    <row r="870" spans="1:3" hidden="1">
      <c r="A870" s="1" t="s">
        <v>60</v>
      </c>
      <c r="B870" s="3">
        <v>441.18</v>
      </c>
      <c r="C870" s="2" t="s">
        <v>16</v>
      </c>
    </row>
    <row r="871" spans="1:3" hidden="1">
      <c r="A871" s="1" t="s">
        <v>60</v>
      </c>
      <c r="B871" s="3">
        <v>83.82</v>
      </c>
      <c r="C871" s="2" t="s">
        <v>16</v>
      </c>
    </row>
    <row r="872" spans="1:3" hidden="1">
      <c r="A872" s="1" t="s">
        <v>60</v>
      </c>
      <c r="B872" s="3">
        <v>605.04</v>
      </c>
      <c r="C872" s="2" t="s">
        <v>16</v>
      </c>
    </row>
    <row r="873" spans="1:3" hidden="1">
      <c r="A873" s="1" t="s">
        <v>60</v>
      </c>
      <c r="B873" s="3">
        <v>114.96</v>
      </c>
      <c r="C873" s="2" t="s">
        <v>16</v>
      </c>
    </row>
    <row r="874" spans="1:3" hidden="1">
      <c r="A874" s="1" t="s">
        <v>60</v>
      </c>
      <c r="B874" s="3">
        <v>3495.8</v>
      </c>
      <c r="C874" s="2" t="s">
        <v>16</v>
      </c>
    </row>
    <row r="875" spans="1:3" hidden="1">
      <c r="A875" s="1" t="s">
        <v>60</v>
      </c>
      <c r="B875" s="3">
        <v>664.2</v>
      </c>
      <c r="C875" s="2" t="s">
        <v>16</v>
      </c>
    </row>
    <row r="876" spans="1:3" hidden="1">
      <c r="A876" s="1" t="s">
        <v>60</v>
      </c>
      <c r="B876" s="3">
        <v>3277.31</v>
      </c>
      <c r="C876" s="2" t="s">
        <v>16</v>
      </c>
    </row>
    <row r="877" spans="1:3" hidden="1">
      <c r="A877" s="1" t="s">
        <v>60</v>
      </c>
      <c r="B877" s="3">
        <v>622.69000000000005</v>
      </c>
      <c r="C877" s="2" t="s">
        <v>16</v>
      </c>
    </row>
    <row r="878" spans="1:3" hidden="1">
      <c r="A878" s="1" t="s">
        <v>60</v>
      </c>
      <c r="B878" s="3">
        <v>1197.48</v>
      </c>
      <c r="C878" s="2" t="s">
        <v>16</v>
      </c>
    </row>
    <row r="879" spans="1:3" hidden="1">
      <c r="A879" s="1" t="s">
        <v>60</v>
      </c>
      <c r="B879" s="3">
        <v>227.52</v>
      </c>
      <c r="C879" s="2" t="s">
        <v>16</v>
      </c>
    </row>
    <row r="880" spans="1:3" hidden="1">
      <c r="A880" s="1" t="s">
        <v>111</v>
      </c>
      <c r="B880" s="3">
        <v>849.75</v>
      </c>
      <c r="C880" s="2" t="s">
        <v>16</v>
      </c>
    </row>
    <row r="881" spans="1:3" hidden="1">
      <c r="A881" s="1" t="s">
        <v>70</v>
      </c>
      <c r="B881" s="3">
        <v>34.83</v>
      </c>
      <c r="C881" s="2" t="s">
        <v>16</v>
      </c>
    </row>
    <row r="882" spans="1:3" hidden="1">
      <c r="A882" s="1" t="s">
        <v>70</v>
      </c>
      <c r="B882" s="3">
        <v>34.83</v>
      </c>
      <c r="C882" s="2" t="s">
        <v>16</v>
      </c>
    </row>
    <row r="883" spans="1:3" hidden="1">
      <c r="A883" s="1" t="s">
        <v>70</v>
      </c>
      <c r="B883" s="3">
        <v>34.83</v>
      </c>
      <c r="C883" s="2" t="s">
        <v>16</v>
      </c>
    </row>
    <row r="884" spans="1:3" hidden="1">
      <c r="A884" s="1" t="s">
        <v>568</v>
      </c>
      <c r="B884" s="3">
        <v>1500</v>
      </c>
      <c r="C884" s="2" t="s">
        <v>16</v>
      </c>
    </row>
    <row r="885" spans="1:3" hidden="1">
      <c r="A885" s="1" t="s">
        <v>568</v>
      </c>
      <c r="B885" s="3">
        <v>1500</v>
      </c>
      <c r="C885" s="2" t="s">
        <v>16</v>
      </c>
    </row>
    <row r="886" spans="1:3" hidden="1">
      <c r="A886" s="1" t="s">
        <v>568</v>
      </c>
      <c r="B886" s="3">
        <v>1500</v>
      </c>
      <c r="C886" s="2" t="s">
        <v>16</v>
      </c>
    </row>
    <row r="887" spans="1:3" hidden="1">
      <c r="A887" s="1" t="s">
        <v>568</v>
      </c>
      <c r="B887" s="3">
        <v>1500</v>
      </c>
      <c r="C887" s="2" t="s">
        <v>16</v>
      </c>
    </row>
    <row r="888" spans="1:3" hidden="1">
      <c r="A888" s="1" t="s">
        <v>568</v>
      </c>
      <c r="B888" s="3">
        <v>750</v>
      </c>
      <c r="C888" s="2" t="s">
        <v>16</v>
      </c>
    </row>
    <row r="889" spans="1:3" hidden="1">
      <c r="A889" s="1" t="s">
        <v>969</v>
      </c>
      <c r="B889" s="3">
        <v>25</v>
      </c>
      <c r="C889" s="2" t="s">
        <v>16</v>
      </c>
    </row>
    <row r="890" spans="1:3" hidden="1">
      <c r="A890" s="1" t="s">
        <v>969</v>
      </c>
      <c r="B890" s="3">
        <v>25</v>
      </c>
      <c r="C890" s="2" t="s">
        <v>16</v>
      </c>
    </row>
    <row r="891" spans="1:3" hidden="1">
      <c r="A891" s="1" t="s">
        <v>969</v>
      </c>
      <c r="B891" s="3">
        <v>25</v>
      </c>
      <c r="C891" s="2" t="s">
        <v>16</v>
      </c>
    </row>
    <row r="892" spans="1:3" hidden="1">
      <c r="A892" s="1" t="s">
        <v>969</v>
      </c>
      <c r="B892" s="3">
        <v>25</v>
      </c>
      <c r="C892" s="2" t="s">
        <v>16</v>
      </c>
    </row>
    <row r="893" spans="1:3" hidden="1">
      <c r="A893" s="1" t="s">
        <v>969</v>
      </c>
      <c r="B893" s="3">
        <v>25</v>
      </c>
      <c r="C893" s="2" t="s">
        <v>16</v>
      </c>
    </row>
    <row r="894" spans="1:3" hidden="1">
      <c r="A894" s="1" t="s">
        <v>969</v>
      </c>
      <c r="B894" s="3">
        <v>25</v>
      </c>
      <c r="C894" s="2" t="s">
        <v>16</v>
      </c>
    </row>
    <row r="895" spans="1:3" hidden="1">
      <c r="A895" s="1" t="s">
        <v>969</v>
      </c>
      <c r="B895" s="3">
        <v>25</v>
      </c>
      <c r="C895" s="2" t="s">
        <v>16</v>
      </c>
    </row>
    <row r="896" spans="1:3" hidden="1">
      <c r="A896" s="1" t="s">
        <v>969</v>
      </c>
      <c r="B896" s="3">
        <v>25</v>
      </c>
      <c r="C896" s="2" t="s">
        <v>16</v>
      </c>
    </row>
    <row r="897" spans="1:3" hidden="1">
      <c r="A897" s="1" t="s">
        <v>969</v>
      </c>
      <c r="B897" s="3">
        <v>25</v>
      </c>
      <c r="C897" s="2" t="s">
        <v>16</v>
      </c>
    </row>
    <row r="898" spans="1:3" hidden="1">
      <c r="A898" s="1" t="s">
        <v>969</v>
      </c>
      <c r="B898" s="3">
        <v>25</v>
      </c>
      <c r="C898" s="2" t="s">
        <v>16</v>
      </c>
    </row>
    <row r="899" spans="1:3" hidden="1">
      <c r="A899" s="1" t="s">
        <v>969</v>
      </c>
      <c r="B899" s="3">
        <v>15</v>
      </c>
      <c r="C899" s="2" t="s">
        <v>16</v>
      </c>
    </row>
    <row r="900" spans="1:3" hidden="1">
      <c r="A900" s="1" t="s">
        <v>969</v>
      </c>
      <c r="B900" s="3">
        <v>15</v>
      </c>
      <c r="C900" s="2" t="s">
        <v>16</v>
      </c>
    </row>
    <row r="901" spans="1:3" hidden="1">
      <c r="A901" s="1" t="s">
        <v>969</v>
      </c>
      <c r="B901" s="3">
        <v>15</v>
      </c>
      <c r="C901" s="2" t="s">
        <v>16</v>
      </c>
    </row>
    <row r="902" spans="1:3" hidden="1">
      <c r="A902" s="1" t="s">
        <v>969</v>
      </c>
      <c r="B902" s="3">
        <v>15</v>
      </c>
      <c r="C902" s="2" t="s">
        <v>16</v>
      </c>
    </row>
    <row r="903" spans="1:3" hidden="1">
      <c r="A903" s="1" t="s">
        <v>969</v>
      </c>
      <c r="B903" s="3">
        <v>25</v>
      </c>
      <c r="C903" s="2" t="s">
        <v>16</v>
      </c>
    </row>
    <row r="904" spans="1:3" hidden="1">
      <c r="A904" s="1" t="s">
        <v>969</v>
      </c>
      <c r="B904" s="3">
        <v>25</v>
      </c>
      <c r="C904" s="2" t="s">
        <v>16</v>
      </c>
    </row>
    <row r="905" spans="1:3" hidden="1">
      <c r="A905" s="1" t="s">
        <v>969</v>
      </c>
      <c r="B905" s="3">
        <v>25</v>
      </c>
      <c r="C905" s="2" t="s">
        <v>16</v>
      </c>
    </row>
    <row r="906" spans="1:3" hidden="1">
      <c r="A906" s="1" t="s">
        <v>969</v>
      </c>
      <c r="B906" s="3">
        <v>25</v>
      </c>
      <c r="C906" s="2" t="s">
        <v>16</v>
      </c>
    </row>
    <row r="907" spans="1:3" hidden="1">
      <c r="A907" s="1" t="s">
        <v>969</v>
      </c>
      <c r="B907" s="3">
        <v>25</v>
      </c>
      <c r="C907" s="2" t="s">
        <v>16</v>
      </c>
    </row>
    <row r="908" spans="1:3" hidden="1">
      <c r="A908" s="1" t="s">
        <v>969</v>
      </c>
      <c r="B908" s="3">
        <v>25</v>
      </c>
      <c r="C908" s="2" t="s">
        <v>16</v>
      </c>
    </row>
    <row r="909" spans="1:3" hidden="1">
      <c r="A909" s="1" t="s">
        <v>969</v>
      </c>
      <c r="B909" s="3">
        <v>25</v>
      </c>
      <c r="C909" s="2" t="s">
        <v>16</v>
      </c>
    </row>
    <row r="910" spans="1:3" hidden="1">
      <c r="A910" s="1" t="s">
        <v>969</v>
      </c>
      <c r="B910" s="3">
        <v>25</v>
      </c>
      <c r="C910" s="2" t="s">
        <v>16</v>
      </c>
    </row>
    <row r="911" spans="1:3" hidden="1">
      <c r="A911" s="1" t="s">
        <v>969</v>
      </c>
      <c r="B911" s="3">
        <v>25</v>
      </c>
      <c r="C911" s="2" t="s">
        <v>16</v>
      </c>
    </row>
    <row r="912" spans="1:3" hidden="1">
      <c r="A912" s="1" t="s">
        <v>969</v>
      </c>
      <c r="B912" s="3">
        <v>25</v>
      </c>
      <c r="C912" s="2" t="s">
        <v>16</v>
      </c>
    </row>
    <row r="913" spans="1:3" hidden="1">
      <c r="A913" s="1" t="s">
        <v>969</v>
      </c>
      <c r="B913" s="3">
        <v>25</v>
      </c>
      <c r="C913" s="2" t="s">
        <v>16</v>
      </c>
    </row>
    <row r="914" spans="1:3" hidden="1">
      <c r="A914" s="1" t="s">
        <v>969</v>
      </c>
      <c r="B914" s="3">
        <v>25</v>
      </c>
      <c r="C914" s="2" t="s">
        <v>16</v>
      </c>
    </row>
    <row r="915" spans="1:3" hidden="1">
      <c r="A915" s="1" t="s">
        <v>969</v>
      </c>
      <c r="B915" s="3">
        <v>25</v>
      </c>
      <c r="C915" s="2" t="s">
        <v>16</v>
      </c>
    </row>
    <row r="916" spans="1:3" hidden="1">
      <c r="A916" s="1" t="s">
        <v>969</v>
      </c>
      <c r="B916" s="3">
        <v>25</v>
      </c>
      <c r="C916" s="2" t="s">
        <v>16</v>
      </c>
    </row>
    <row r="917" spans="1:3" hidden="1">
      <c r="A917" s="1" t="s">
        <v>969</v>
      </c>
      <c r="B917" s="3">
        <v>25</v>
      </c>
      <c r="C917" s="2" t="s">
        <v>16</v>
      </c>
    </row>
    <row r="918" spans="1:3" hidden="1">
      <c r="A918" s="1" t="s">
        <v>969</v>
      </c>
      <c r="B918" s="3">
        <v>25</v>
      </c>
      <c r="C918" s="2" t="s">
        <v>16</v>
      </c>
    </row>
    <row r="919" spans="1:3" hidden="1">
      <c r="A919" s="1" t="s">
        <v>969</v>
      </c>
      <c r="B919" s="3">
        <v>25</v>
      </c>
      <c r="C919" s="2" t="s">
        <v>16</v>
      </c>
    </row>
    <row r="920" spans="1:3" hidden="1">
      <c r="A920" s="1" t="s">
        <v>969</v>
      </c>
      <c r="B920" s="3">
        <v>25</v>
      </c>
      <c r="C920" s="2" t="s">
        <v>16</v>
      </c>
    </row>
    <row r="921" spans="1:3" hidden="1">
      <c r="A921" s="1" t="s">
        <v>969</v>
      </c>
      <c r="B921" s="3">
        <v>25</v>
      </c>
      <c r="C921" s="2" t="s">
        <v>16</v>
      </c>
    </row>
    <row r="922" spans="1:3" hidden="1">
      <c r="A922" s="1" t="s">
        <v>969</v>
      </c>
      <c r="B922" s="3">
        <v>25</v>
      </c>
      <c r="C922" s="2" t="s">
        <v>16</v>
      </c>
    </row>
    <row r="923" spans="1:3" hidden="1">
      <c r="A923" s="1" t="s">
        <v>969</v>
      </c>
      <c r="B923" s="3">
        <v>25</v>
      </c>
      <c r="C923" s="2" t="s">
        <v>16</v>
      </c>
    </row>
    <row r="924" spans="1:3" hidden="1">
      <c r="A924" s="1" t="s">
        <v>969</v>
      </c>
      <c r="B924" s="3">
        <v>25</v>
      </c>
      <c r="C924" s="2" t="s">
        <v>16</v>
      </c>
    </row>
    <row r="925" spans="1:3" hidden="1">
      <c r="A925" s="1" t="s">
        <v>969</v>
      </c>
      <c r="B925" s="3">
        <v>25</v>
      </c>
      <c r="C925" s="2" t="s">
        <v>16</v>
      </c>
    </row>
    <row r="926" spans="1:3" hidden="1">
      <c r="A926" s="1" t="s">
        <v>969</v>
      </c>
      <c r="B926" s="3">
        <v>25</v>
      </c>
      <c r="C926" s="2" t="s">
        <v>16</v>
      </c>
    </row>
    <row r="927" spans="1:3" hidden="1">
      <c r="A927" s="1" t="s">
        <v>969</v>
      </c>
      <c r="B927" s="3">
        <v>25</v>
      </c>
      <c r="C927" s="2" t="s">
        <v>16</v>
      </c>
    </row>
    <row r="928" spans="1:3" hidden="1">
      <c r="A928" s="1" t="s">
        <v>969</v>
      </c>
      <c r="B928" s="3">
        <v>25</v>
      </c>
      <c r="C928" s="2" t="s">
        <v>16</v>
      </c>
    </row>
    <row r="929" spans="1:3" hidden="1">
      <c r="A929" s="1" t="s">
        <v>969</v>
      </c>
      <c r="B929" s="3">
        <v>25</v>
      </c>
      <c r="C929" s="2" t="s">
        <v>16</v>
      </c>
    </row>
    <row r="930" spans="1:3" hidden="1">
      <c r="A930" s="1" t="s">
        <v>969</v>
      </c>
      <c r="B930" s="3">
        <v>25</v>
      </c>
      <c r="C930" s="2" t="s">
        <v>16</v>
      </c>
    </row>
    <row r="931" spans="1:3" hidden="1">
      <c r="A931" s="1" t="s">
        <v>969</v>
      </c>
      <c r="B931" s="3">
        <v>25</v>
      </c>
      <c r="C931" s="2" t="s">
        <v>16</v>
      </c>
    </row>
    <row r="932" spans="1:3" hidden="1">
      <c r="A932" s="1" t="s">
        <v>969</v>
      </c>
      <c r="B932" s="3">
        <v>25</v>
      </c>
      <c r="C932" s="2" t="s">
        <v>16</v>
      </c>
    </row>
    <row r="933" spans="1:3" hidden="1">
      <c r="A933" s="1" t="s">
        <v>969</v>
      </c>
      <c r="B933" s="3">
        <v>25</v>
      </c>
      <c r="C933" s="2" t="s">
        <v>16</v>
      </c>
    </row>
    <row r="934" spans="1:3" hidden="1">
      <c r="A934" s="1" t="s">
        <v>969</v>
      </c>
      <c r="B934" s="3">
        <v>25</v>
      </c>
      <c r="C934" s="2" t="s">
        <v>16</v>
      </c>
    </row>
    <row r="935" spans="1:3" hidden="1">
      <c r="A935" s="1" t="s">
        <v>969</v>
      </c>
      <c r="B935" s="3">
        <v>25</v>
      </c>
      <c r="C935" s="2" t="s">
        <v>16</v>
      </c>
    </row>
    <row r="936" spans="1:3" hidden="1">
      <c r="A936" s="1" t="s">
        <v>969</v>
      </c>
      <c r="B936" s="3">
        <v>25</v>
      </c>
      <c r="C936" s="2" t="s">
        <v>16</v>
      </c>
    </row>
    <row r="937" spans="1:3" hidden="1">
      <c r="A937" s="1" t="s">
        <v>969</v>
      </c>
      <c r="B937" s="3">
        <v>25</v>
      </c>
      <c r="C937" s="2" t="s">
        <v>16</v>
      </c>
    </row>
    <row r="938" spans="1:3" hidden="1">
      <c r="A938" s="1" t="s">
        <v>969</v>
      </c>
      <c r="B938" s="3">
        <v>20</v>
      </c>
      <c r="C938" s="2" t="s">
        <v>16</v>
      </c>
    </row>
    <row r="939" spans="1:3" hidden="1">
      <c r="A939" s="1" t="s">
        <v>969</v>
      </c>
      <c r="B939" s="3">
        <v>20</v>
      </c>
      <c r="C939" s="2" t="s">
        <v>16</v>
      </c>
    </row>
    <row r="940" spans="1:3" hidden="1">
      <c r="A940" s="1" t="s">
        <v>969</v>
      </c>
      <c r="B940" s="3">
        <v>20</v>
      </c>
      <c r="C940" s="2" t="s">
        <v>16</v>
      </c>
    </row>
    <row r="941" spans="1:3" hidden="1">
      <c r="A941" s="1" t="s">
        <v>969</v>
      </c>
      <c r="B941" s="3">
        <v>20</v>
      </c>
      <c r="C941" s="2" t="s">
        <v>16</v>
      </c>
    </row>
    <row r="942" spans="1:3" hidden="1">
      <c r="A942" s="1" t="s">
        <v>969</v>
      </c>
      <c r="B942" s="3">
        <v>20</v>
      </c>
      <c r="C942" s="2" t="s">
        <v>16</v>
      </c>
    </row>
    <row r="943" spans="1:3" hidden="1">
      <c r="A943" s="1" t="s">
        <v>969</v>
      </c>
      <c r="B943" s="3">
        <v>20</v>
      </c>
      <c r="C943" s="2" t="s">
        <v>16</v>
      </c>
    </row>
    <row r="944" spans="1:3" hidden="1">
      <c r="A944" s="1" t="s">
        <v>969</v>
      </c>
      <c r="B944" s="3">
        <v>20</v>
      </c>
      <c r="C944" s="2" t="s">
        <v>16</v>
      </c>
    </row>
    <row r="945" spans="1:3" hidden="1">
      <c r="A945" s="1" t="s">
        <v>969</v>
      </c>
      <c r="B945" s="3">
        <v>20</v>
      </c>
      <c r="C945" s="2" t="s">
        <v>16</v>
      </c>
    </row>
    <row r="946" spans="1:3" hidden="1">
      <c r="A946" s="1" t="s">
        <v>969</v>
      </c>
      <c r="B946" s="3">
        <v>20</v>
      </c>
      <c r="C946" s="2" t="s">
        <v>16</v>
      </c>
    </row>
    <row r="947" spans="1:3" hidden="1">
      <c r="A947" s="1" t="s">
        <v>969</v>
      </c>
      <c r="B947" s="3">
        <v>20</v>
      </c>
      <c r="C947" s="2" t="s">
        <v>16</v>
      </c>
    </row>
    <row r="948" spans="1:3" hidden="1">
      <c r="A948" s="1" t="s">
        <v>969</v>
      </c>
      <c r="B948" s="3">
        <v>20</v>
      </c>
      <c r="C948" s="2" t="s">
        <v>16</v>
      </c>
    </row>
    <row r="949" spans="1:3" hidden="1">
      <c r="A949" s="1" t="s">
        <v>969</v>
      </c>
      <c r="B949" s="3">
        <v>20</v>
      </c>
      <c r="C949" s="2" t="s">
        <v>16</v>
      </c>
    </row>
    <row r="950" spans="1:3" hidden="1">
      <c r="A950" s="1" t="s">
        <v>969</v>
      </c>
      <c r="B950" s="3">
        <v>20</v>
      </c>
      <c r="C950" s="2" t="s">
        <v>16</v>
      </c>
    </row>
    <row r="951" spans="1:3" hidden="1">
      <c r="A951" s="1" t="s">
        <v>969</v>
      </c>
      <c r="B951" s="3">
        <v>20</v>
      </c>
      <c r="C951" s="2" t="s">
        <v>16</v>
      </c>
    </row>
    <row r="952" spans="1:3" hidden="1">
      <c r="A952" s="1" t="s">
        <v>969</v>
      </c>
      <c r="B952" s="3">
        <v>20</v>
      </c>
      <c r="C952" s="2" t="s">
        <v>16</v>
      </c>
    </row>
    <row r="953" spans="1:3" hidden="1">
      <c r="A953" s="1" t="s">
        <v>969</v>
      </c>
      <c r="B953" s="3">
        <v>20</v>
      </c>
      <c r="C953" s="2" t="s">
        <v>16</v>
      </c>
    </row>
    <row r="954" spans="1:3" hidden="1">
      <c r="A954" s="1" t="s">
        <v>969</v>
      </c>
      <c r="B954" s="3">
        <v>20</v>
      </c>
      <c r="C954" s="2" t="s">
        <v>16</v>
      </c>
    </row>
    <row r="955" spans="1:3" hidden="1">
      <c r="A955" s="1" t="s">
        <v>969</v>
      </c>
      <c r="B955" s="3">
        <v>20</v>
      </c>
      <c r="C955" s="2" t="s">
        <v>16</v>
      </c>
    </row>
    <row r="956" spans="1:3" hidden="1">
      <c r="A956" s="1" t="s">
        <v>969</v>
      </c>
      <c r="B956" s="3">
        <v>20</v>
      </c>
      <c r="C956" s="2" t="s">
        <v>16</v>
      </c>
    </row>
    <row r="957" spans="1:3" hidden="1">
      <c r="A957" s="1" t="s">
        <v>969</v>
      </c>
      <c r="B957" s="3">
        <v>20</v>
      </c>
      <c r="C957" s="2" t="s">
        <v>16</v>
      </c>
    </row>
    <row r="958" spans="1:3" hidden="1">
      <c r="A958" s="1" t="s">
        <v>969</v>
      </c>
      <c r="B958" s="3">
        <v>20</v>
      </c>
      <c r="C958" s="2" t="s">
        <v>16</v>
      </c>
    </row>
    <row r="959" spans="1:3" hidden="1">
      <c r="A959" s="1" t="s">
        <v>969</v>
      </c>
      <c r="B959" s="3">
        <v>20</v>
      </c>
      <c r="C959" s="2" t="s">
        <v>16</v>
      </c>
    </row>
    <row r="960" spans="1:3" hidden="1">
      <c r="A960" s="1" t="s">
        <v>969</v>
      </c>
      <c r="B960" s="3">
        <v>20</v>
      </c>
      <c r="C960" s="2" t="s">
        <v>16</v>
      </c>
    </row>
    <row r="961" spans="1:3">
      <c r="A961" s="1" t="s">
        <v>1041</v>
      </c>
      <c r="B961" s="3">
        <v>17.2</v>
      </c>
      <c r="C961" s="2" t="s">
        <v>16</v>
      </c>
    </row>
    <row r="962" spans="1:3" hidden="1">
      <c r="A962" s="1" t="s">
        <v>84</v>
      </c>
      <c r="B962" s="3">
        <v>1.55</v>
      </c>
      <c r="C962" s="2" t="s">
        <v>16</v>
      </c>
    </row>
    <row r="963" spans="1:3" hidden="1">
      <c r="A963" s="1" t="s">
        <v>70</v>
      </c>
      <c r="B963" s="3">
        <v>600</v>
      </c>
      <c r="C963" s="2" t="s">
        <v>16</v>
      </c>
    </row>
    <row r="964" spans="1:3" hidden="1">
      <c r="A964" s="1" t="s">
        <v>70</v>
      </c>
      <c r="B964" s="3">
        <v>719.98</v>
      </c>
      <c r="C964" s="2" t="s">
        <v>16</v>
      </c>
    </row>
    <row r="965" spans="1:3" hidden="1">
      <c r="A965" s="1" t="s">
        <v>70</v>
      </c>
      <c r="B965" s="3">
        <v>0.02</v>
      </c>
      <c r="C965" s="2" t="s">
        <v>16</v>
      </c>
    </row>
    <row r="966" spans="1:3" hidden="1">
      <c r="A966" s="1" t="s">
        <v>70</v>
      </c>
      <c r="B966" s="3">
        <v>288.64999999999998</v>
      </c>
      <c r="C966" s="2" t="s">
        <v>16</v>
      </c>
    </row>
    <row r="967" spans="1:3" hidden="1">
      <c r="A967" s="1" t="s">
        <v>43</v>
      </c>
      <c r="B967" s="3">
        <v>664.71</v>
      </c>
      <c r="C967" s="2" t="s">
        <v>76</v>
      </c>
    </row>
    <row r="968" spans="1:3" hidden="1">
      <c r="A968" s="1" t="s">
        <v>51</v>
      </c>
      <c r="B968" s="3">
        <v>800</v>
      </c>
      <c r="C968" s="2" t="s">
        <v>76</v>
      </c>
    </row>
    <row r="969" spans="1:3">
      <c r="A969" s="1" t="s">
        <v>81</v>
      </c>
      <c r="B969" s="3">
        <v>201.68</v>
      </c>
      <c r="C969" s="2" t="s">
        <v>184</v>
      </c>
    </row>
    <row r="970" spans="1:3">
      <c r="A970" s="1" t="s">
        <v>107</v>
      </c>
      <c r="B970" s="3">
        <v>29.27</v>
      </c>
      <c r="C970" s="2" t="s">
        <v>826</v>
      </c>
    </row>
    <row r="971" spans="1:3">
      <c r="A971" s="1" t="s">
        <v>107</v>
      </c>
      <c r="B971" s="3">
        <v>29.27</v>
      </c>
      <c r="C971" s="2" t="s">
        <v>136</v>
      </c>
    </row>
    <row r="972" spans="1:3">
      <c r="A972" s="1" t="s">
        <v>107</v>
      </c>
      <c r="B972" s="3">
        <v>29.27</v>
      </c>
      <c r="C972" s="2" t="s">
        <v>826</v>
      </c>
    </row>
    <row r="973" spans="1:3" hidden="1">
      <c r="A973" s="1" t="s">
        <v>84</v>
      </c>
      <c r="B973" s="3">
        <v>126.29</v>
      </c>
      <c r="C973" s="2" t="s">
        <v>76</v>
      </c>
    </row>
    <row r="974" spans="1:3" hidden="1">
      <c r="A974" s="1" t="s">
        <v>84</v>
      </c>
      <c r="B974" s="3">
        <v>152</v>
      </c>
      <c r="C974" s="2" t="s">
        <v>76</v>
      </c>
    </row>
    <row r="975" spans="1:3" hidden="1">
      <c r="A975" s="1" t="s">
        <v>84</v>
      </c>
      <c r="B975" s="3">
        <v>38.32</v>
      </c>
      <c r="C975" s="2" t="s">
        <v>184</v>
      </c>
    </row>
    <row r="976" spans="1:3" hidden="1">
      <c r="A976" s="1" t="s">
        <v>84</v>
      </c>
      <c r="B976" s="3">
        <v>5.56</v>
      </c>
      <c r="C976" s="2" t="s">
        <v>826</v>
      </c>
    </row>
    <row r="977" spans="1:3" hidden="1">
      <c r="A977" s="1" t="s">
        <v>84</v>
      </c>
      <c r="B977" s="3">
        <v>5.56</v>
      </c>
      <c r="C977" s="2" t="s">
        <v>136</v>
      </c>
    </row>
    <row r="978" spans="1:3" hidden="1">
      <c r="A978" s="1" t="s">
        <v>84</v>
      </c>
      <c r="B978" s="3">
        <v>5.56</v>
      </c>
      <c r="C978" s="2" t="s">
        <v>826</v>
      </c>
    </row>
    <row r="979" spans="1:3">
      <c r="A979" s="1" t="s">
        <v>81</v>
      </c>
      <c r="B979" s="3">
        <v>92.44</v>
      </c>
      <c r="C979" s="2" t="s">
        <v>772</v>
      </c>
    </row>
    <row r="980" spans="1:3" hidden="1">
      <c r="A980" s="1" t="s">
        <v>84</v>
      </c>
      <c r="B980" s="3">
        <v>17.559999999999999</v>
      </c>
      <c r="C980" s="2" t="s">
        <v>772</v>
      </c>
    </row>
    <row r="981" spans="1:3">
      <c r="A981" s="1" t="s">
        <v>81</v>
      </c>
      <c r="B981" s="3">
        <v>50.42</v>
      </c>
      <c r="C981" s="2" t="s">
        <v>87</v>
      </c>
    </row>
    <row r="982" spans="1:3" hidden="1">
      <c r="A982" s="1" t="s">
        <v>84</v>
      </c>
      <c r="B982" s="3">
        <v>9.58</v>
      </c>
      <c r="C982" s="2" t="s">
        <v>87</v>
      </c>
    </row>
    <row r="983" spans="1:3">
      <c r="A983" s="1" t="s">
        <v>81</v>
      </c>
      <c r="B983" s="3">
        <v>96.64</v>
      </c>
      <c r="C983" s="2" t="s">
        <v>481</v>
      </c>
    </row>
    <row r="984" spans="1:3" hidden="1">
      <c r="A984" s="1" t="s">
        <v>84</v>
      </c>
      <c r="B984" s="3">
        <v>18.36</v>
      </c>
      <c r="C984" s="2" t="s">
        <v>481</v>
      </c>
    </row>
    <row r="985" spans="1:3">
      <c r="A985" s="1" t="s">
        <v>81</v>
      </c>
      <c r="B985" s="3">
        <v>50.42</v>
      </c>
      <c r="C985" s="2" t="s">
        <v>826</v>
      </c>
    </row>
    <row r="986" spans="1:3" hidden="1">
      <c r="A986" s="1" t="s">
        <v>84</v>
      </c>
      <c r="B986" s="3">
        <v>9.58</v>
      </c>
      <c r="C986" s="2" t="s">
        <v>826</v>
      </c>
    </row>
    <row r="987" spans="1:3" hidden="1">
      <c r="A987" s="1" t="s">
        <v>61</v>
      </c>
      <c r="B987" s="3">
        <v>551.26</v>
      </c>
      <c r="C987" s="2" t="s">
        <v>16</v>
      </c>
    </row>
    <row r="988" spans="1:3" hidden="1">
      <c r="A988" s="1" t="s">
        <v>61</v>
      </c>
      <c r="B988" s="3">
        <v>242.56</v>
      </c>
      <c r="C988" s="2" t="s">
        <v>172</v>
      </c>
    </row>
    <row r="989" spans="1:3" hidden="1">
      <c r="A989" s="1" t="s">
        <v>61</v>
      </c>
      <c r="B989" s="3">
        <v>87.39</v>
      </c>
      <c r="C989" s="2" t="s">
        <v>16</v>
      </c>
    </row>
    <row r="990" spans="1:3" hidden="1">
      <c r="A990" s="1" t="s">
        <v>61</v>
      </c>
      <c r="B990" s="3">
        <v>349.58</v>
      </c>
      <c r="C990" s="2" t="s">
        <v>16</v>
      </c>
    </row>
    <row r="991" spans="1:3" hidden="1">
      <c r="A991" s="1" t="s">
        <v>61</v>
      </c>
      <c r="B991" s="3">
        <v>502.52</v>
      </c>
      <c r="C991" s="2" t="s">
        <v>16</v>
      </c>
    </row>
    <row r="992" spans="1:3" hidden="1">
      <c r="A992" s="1" t="s">
        <v>61</v>
      </c>
      <c r="B992" s="3">
        <v>210.08</v>
      </c>
      <c r="C992" s="2" t="s">
        <v>16</v>
      </c>
    </row>
    <row r="993" spans="1:3" hidden="1">
      <c r="A993" s="1" t="s">
        <v>61</v>
      </c>
      <c r="B993" s="3">
        <v>104.74</v>
      </c>
      <c r="C993" s="2" t="s">
        <v>16</v>
      </c>
    </row>
    <row r="994" spans="1:3" hidden="1">
      <c r="A994" s="1" t="s">
        <v>61</v>
      </c>
      <c r="B994" s="3">
        <v>46.09</v>
      </c>
      <c r="C994" s="2" t="s">
        <v>172</v>
      </c>
    </row>
    <row r="995" spans="1:3" hidden="1">
      <c r="A995" s="1" t="s">
        <v>61</v>
      </c>
      <c r="B995" s="3">
        <v>16.61</v>
      </c>
      <c r="C995" s="2" t="s">
        <v>16</v>
      </c>
    </row>
    <row r="996" spans="1:3" hidden="1">
      <c r="A996" s="1" t="s">
        <v>61</v>
      </c>
      <c r="B996" s="3">
        <v>66.42</v>
      </c>
      <c r="C996" s="2" t="s">
        <v>16</v>
      </c>
    </row>
    <row r="997" spans="1:3" hidden="1">
      <c r="A997" s="1" t="s">
        <v>61</v>
      </c>
      <c r="B997" s="3">
        <v>95.48</v>
      </c>
      <c r="C997" s="2" t="s">
        <v>16</v>
      </c>
    </row>
    <row r="998" spans="1:3" hidden="1">
      <c r="A998" s="1" t="s">
        <v>61</v>
      </c>
      <c r="B998" s="3">
        <v>39.92</v>
      </c>
      <c r="C998" s="2" t="s">
        <v>16</v>
      </c>
    </row>
    <row r="999" spans="1:3" hidden="1">
      <c r="A999" s="1" t="s">
        <v>90</v>
      </c>
      <c r="B999" s="3">
        <v>91327.73</v>
      </c>
      <c r="C999" s="2" t="s">
        <v>16</v>
      </c>
    </row>
    <row r="1000" spans="1:3" hidden="1">
      <c r="A1000" s="1" t="s">
        <v>90</v>
      </c>
      <c r="B1000" s="3">
        <v>28130.25</v>
      </c>
      <c r="C1000" s="2" t="s">
        <v>172</v>
      </c>
    </row>
    <row r="1001" spans="1:3" hidden="1">
      <c r="A1001" s="1" t="s">
        <v>90</v>
      </c>
      <c r="B1001" s="3">
        <v>227226.88</v>
      </c>
      <c r="C1001" s="2" t="s">
        <v>16</v>
      </c>
    </row>
    <row r="1002" spans="1:3" hidden="1">
      <c r="A1002" s="1" t="s">
        <v>90</v>
      </c>
      <c r="B1002" s="3">
        <v>274134</v>
      </c>
      <c r="C1002" s="2" t="s">
        <v>172</v>
      </c>
    </row>
    <row r="1003" spans="1:3" hidden="1">
      <c r="A1003" s="1" t="s">
        <v>90</v>
      </c>
      <c r="B1003" s="3">
        <v>17352.27</v>
      </c>
      <c r="C1003" s="2" t="s">
        <v>16</v>
      </c>
    </row>
    <row r="1004" spans="1:3" hidden="1">
      <c r="A1004" s="1" t="s">
        <v>90</v>
      </c>
      <c r="B1004" s="3">
        <v>5344.75</v>
      </c>
      <c r="C1004" s="2" t="s">
        <v>172</v>
      </c>
    </row>
    <row r="1005" spans="1:3" hidden="1">
      <c r="A1005" s="1" t="s">
        <v>90</v>
      </c>
      <c r="B1005" s="3">
        <v>43173.120000000003</v>
      </c>
      <c r="C1005" s="2" t="s">
        <v>16</v>
      </c>
    </row>
    <row r="1006" spans="1:3" hidden="1">
      <c r="A1006" s="1" t="s">
        <v>26</v>
      </c>
      <c r="B1006" s="3">
        <v>198.73</v>
      </c>
      <c r="C1006" s="2" t="s">
        <v>16</v>
      </c>
    </row>
    <row r="1007" spans="1:3">
      <c r="A1007" s="1" t="s">
        <v>38</v>
      </c>
      <c r="B1007" s="3">
        <v>243.24</v>
      </c>
      <c r="C1007" s="2" t="s">
        <v>484</v>
      </c>
    </row>
    <row r="1008" spans="1:3">
      <c r="A1008" s="1" t="s">
        <v>38</v>
      </c>
      <c r="B1008" s="3">
        <v>3209.6</v>
      </c>
      <c r="C1008" s="2" t="s">
        <v>1082</v>
      </c>
    </row>
    <row r="1009" spans="1:3" hidden="1">
      <c r="A1009" s="1" t="s">
        <v>216</v>
      </c>
      <c r="B1009" s="3">
        <v>105.28</v>
      </c>
      <c r="C1009" s="2" t="s">
        <v>247</v>
      </c>
    </row>
    <row r="1010" spans="1:3" hidden="1">
      <c r="A1010" s="1" t="s">
        <v>216</v>
      </c>
      <c r="B1010" s="3">
        <v>64.959999999999994</v>
      </c>
      <c r="C1010" s="2" t="s">
        <v>247</v>
      </c>
    </row>
    <row r="1011" spans="1:3" hidden="1">
      <c r="A1011" s="1" t="s">
        <v>216</v>
      </c>
      <c r="B1011" s="3">
        <v>839.3</v>
      </c>
      <c r="C1011" s="2" t="s">
        <v>247</v>
      </c>
    </row>
    <row r="1012" spans="1:3">
      <c r="A1012" s="1" t="s">
        <v>1088</v>
      </c>
      <c r="B1012" s="3">
        <v>800</v>
      </c>
      <c r="C1012" s="2" t="s">
        <v>442</v>
      </c>
    </row>
    <row r="1013" spans="1:3">
      <c r="A1013" s="1" t="s">
        <v>1088</v>
      </c>
      <c r="B1013" s="3">
        <v>800</v>
      </c>
      <c r="C1013" s="2" t="s">
        <v>438</v>
      </c>
    </row>
    <row r="1014" spans="1:3">
      <c r="A1014" s="1" t="s">
        <v>1088</v>
      </c>
      <c r="B1014" s="3">
        <v>800</v>
      </c>
      <c r="C1014" s="2" t="s">
        <v>441</v>
      </c>
    </row>
    <row r="1015" spans="1:3">
      <c r="A1015" s="1" t="s">
        <v>1088</v>
      </c>
      <c r="B1015" s="3">
        <v>6000</v>
      </c>
      <c r="C1015" s="2" t="s">
        <v>131</v>
      </c>
    </row>
    <row r="1016" spans="1:3">
      <c r="A1016" s="1" t="s">
        <v>1088</v>
      </c>
      <c r="B1016" s="3">
        <v>70</v>
      </c>
      <c r="C1016" s="2" t="s">
        <v>131</v>
      </c>
    </row>
    <row r="1017" spans="1:3">
      <c r="A1017" s="1" t="s">
        <v>1088</v>
      </c>
      <c r="B1017" s="3">
        <v>1320</v>
      </c>
      <c r="C1017" s="2" t="s">
        <v>131</v>
      </c>
    </row>
    <row r="1018" spans="1:3">
      <c r="A1018" s="1" t="s">
        <v>1088</v>
      </c>
      <c r="B1018" s="3">
        <v>640</v>
      </c>
      <c r="C1018" s="2" t="s">
        <v>438</v>
      </c>
    </row>
    <row r="1019" spans="1:3">
      <c r="A1019" s="1" t="s">
        <v>1088</v>
      </c>
      <c r="B1019" s="3">
        <v>280</v>
      </c>
      <c r="C1019" s="2" t="s">
        <v>438</v>
      </c>
    </row>
    <row r="1020" spans="1:3">
      <c r="A1020" s="1" t="s">
        <v>1088</v>
      </c>
      <c r="B1020" s="3">
        <v>15240</v>
      </c>
      <c r="C1020" s="2" t="s">
        <v>442</v>
      </c>
    </row>
    <row r="1021" spans="1:3">
      <c r="A1021" s="1" t="s">
        <v>1088</v>
      </c>
      <c r="B1021" s="3">
        <v>14240</v>
      </c>
      <c r="C1021" s="2" t="s">
        <v>442</v>
      </c>
    </row>
    <row r="1022" spans="1:3">
      <c r="A1022" s="1" t="s">
        <v>1088</v>
      </c>
      <c r="B1022" s="3">
        <v>440</v>
      </c>
      <c r="C1022" s="2" t="s">
        <v>47</v>
      </c>
    </row>
    <row r="1023" spans="1:3">
      <c r="A1023" s="1" t="s">
        <v>1088</v>
      </c>
      <c r="B1023" s="3">
        <v>1280</v>
      </c>
      <c r="C1023" s="2" t="s">
        <v>47</v>
      </c>
    </row>
    <row r="1024" spans="1:3">
      <c r="A1024" s="1" t="s">
        <v>1088</v>
      </c>
      <c r="B1024" s="3">
        <v>10520</v>
      </c>
      <c r="C1024" s="2" t="s">
        <v>443</v>
      </c>
    </row>
    <row r="1025" spans="1:3">
      <c r="A1025" s="1" t="s">
        <v>1088</v>
      </c>
      <c r="B1025" s="3">
        <v>840</v>
      </c>
      <c r="C1025" s="2" t="s">
        <v>443</v>
      </c>
    </row>
    <row r="1026" spans="1:3">
      <c r="A1026" s="1" t="s">
        <v>1088</v>
      </c>
      <c r="B1026" s="3">
        <v>2960</v>
      </c>
      <c r="C1026" s="2" t="s">
        <v>214</v>
      </c>
    </row>
    <row r="1027" spans="1:3">
      <c r="A1027" s="1" t="s">
        <v>1088</v>
      </c>
      <c r="B1027" s="3">
        <v>4920</v>
      </c>
      <c r="C1027" s="2" t="s">
        <v>214</v>
      </c>
    </row>
    <row r="1028" spans="1:3">
      <c r="A1028" s="1" t="s">
        <v>55</v>
      </c>
      <c r="B1028" s="3">
        <v>3836.07</v>
      </c>
      <c r="C1028" s="2" t="s">
        <v>521</v>
      </c>
    </row>
    <row r="1029" spans="1:3">
      <c r="A1029" s="1" t="s">
        <v>55</v>
      </c>
      <c r="B1029" s="3">
        <v>513.47</v>
      </c>
      <c r="C1029" s="2" t="s">
        <v>1113</v>
      </c>
    </row>
    <row r="1030" spans="1:3">
      <c r="A1030" s="1" t="s">
        <v>55</v>
      </c>
      <c r="B1030" s="3">
        <v>24.09</v>
      </c>
      <c r="C1030" s="2" t="s">
        <v>1116</v>
      </c>
    </row>
    <row r="1031" spans="1:3">
      <c r="A1031" s="1" t="s">
        <v>55</v>
      </c>
      <c r="B1031" s="3">
        <v>407.63</v>
      </c>
      <c r="C1031" s="2" t="s">
        <v>1119</v>
      </c>
    </row>
    <row r="1032" spans="1:3">
      <c r="A1032" s="1" t="s">
        <v>55</v>
      </c>
      <c r="B1032" s="3">
        <v>3235.14</v>
      </c>
      <c r="C1032" s="2" t="s">
        <v>125</v>
      </c>
    </row>
    <row r="1033" spans="1:3">
      <c r="A1033" s="1" t="s">
        <v>55</v>
      </c>
      <c r="B1033" s="3">
        <v>56.47</v>
      </c>
      <c r="C1033" s="2" t="s">
        <v>1113</v>
      </c>
    </row>
    <row r="1034" spans="1:3">
      <c r="A1034" s="1" t="s">
        <v>55</v>
      </c>
      <c r="B1034" s="3">
        <v>3804.48</v>
      </c>
      <c r="C1034" s="2" t="s">
        <v>52</v>
      </c>
    </row>
    <row r="1035" spans="1:3">
      <c r="A1035" s="1" t="s">
        <v>55</v>
      </c>
      <c r="B1035" s="3">
        <v>2694.26</v>
      </c>
      <c r="C1035" s="2" t="s">
        <v>826</v>
      </c>
    </row>
    <row r="1036" spans="1:3">
      <c r="A1036" s="1" t="s">
        <v>55</v>
      </c>
      <c r="B1036" s="3">
        <v>21.07</v>
      </c>
      <c r="C1036" s="2" t="s">
        <v>1113</v>
      </c>
    </row>
    <row r="1037" spans="1:3">
      <c r="A1037" s="1" t="s">
        <v>55</v>
      </c>
      <c r="B1037" s="3">
        <v>1166.76</v>
      </c>
      <c r="C1037" s="2" t="s">
        <v>87</v>
      </c>
    </row>
    <row r="1038" spans="1:3">
      <c r="A1038" s="1" t="s">
        <v>55</v>
      </c>
      <c r="B1038" s="3">
        <v>4677.34</v>
      </c>
      <c r="C1038" s="2" t="s">
        <v>1128</v>
      </c>
    </row>
    <row r="1039" spans="1:3">
      <c r="A1039" s="1" t="s">
        <v>55</v>
      </c>
      <c r="B1039" s="3">
        <v>1489.55</v>
      </c>
      <c r="C1039" s="2" t="s">
        <v>1131</v>
      </c>
    </row>
    <row r="1040" spans="1:3">
      <c r="A1040" s="1" t="s">
        <v>55</v>
      </c>
      <c r="B1040" s="3">
        <v>13874.04</v>
      </c>
      <c r="C1040" s="2" t="s">
        <v>148</v>
      </c>
    </row>
    <row r="1041" spans="1:3">
      <c r="A1041" s="1" t="s">
        <v>55</v>
      </c>
      <c r="B1041" s="3">
        <v>5366.09</v>
      </c>
      <c r="C1041" s="2" t="s">
        <v>136</v>
      </c>
    </row>
    <row r="1042" spans="1:3">
      <c r="A1042" s="1" t="s">
        <v>55</v>
      </c>
      <c r="B1042" s="3">
        <v>860.68</v>
      </c>
      <c r="C1042" s="2" t="s">
        <v>1113</v>
      </c>
    </row>
    <row r="1043" spans="1:3">
      <c r="A1043" s="1" t="s">
        <v>55</v>
      </c>
      <c r="B1043" s="3">
        <v>12445.03</v>
      </c>
      <c r="C1043" s="2" t="s">
        <v>184</v>
      </c>
    </row>
    <row r="1044" spans="1:3">
      <c r="A1044" s="1" t="s">
        <v>55</v>
      </c>
      <c r="B1044" s="3">
        <v>13325.31</v>
      </c>
      <c r="C1044" s="2" t="s">
        <v>142</v>
      </c>
    </row>
    <row r="1045" spans="1:3">
      <c r="A1045" s="1" t="s">
        <v>55</v>
      </c>
      <c r="B1045" s="3">
        <v>11767.53</v>
      </c>
      <c r="C1045" s="2" t="s">
        <v>145</v>
      </c>
    </row>
    <row r="1046" spans="1:3">
      <c r="A1046" s="1" t="s">
        <v>55</v>
      </c>
      <c r="B1046" s="3">
        <v>45.32</v>
      </c>
      <c r="C1046" s="2" t="s">
        <v>1113</v>
      </c>
    </row>
    <row r="1047" spans="1:3">
      <c r="A1047" s="1" t="s">
        <v>55</v>
      </c>
      <c r="B1047" s="3">
        <v>11966.62</v>
      </c>
      <c r="C1047" s="2" t="s">
        <v>314</v>
      </c>
    </row>
    <row r="1048" spans="1:3">
      <c r="A1048" s="1" t="s">
        <v>55</v>
      </c>
      <c r="B1048" s="3">
        <v>13477.78</v>
      </c>
      <c r="C1048" s="2" t="s">
        <v>128</v>
      </c>
    </row>
    <row r="1049" spans="1:3">
      <c r="A1049" s="1" t="s">
        <v>55</v>
      </c>
      <c r="B1049" s="3">
        <v>5821.22</v>
      </c>
      <c r="C1049" s="2" t="s">
        <v>223</v>
      </c>
    </row>
    <row r="1050" spans="1:3">
      <c r="A1050" s="1" t="s">
        <v>55</v>
      </c>
      <c r="B1050" s="3">
        <v>3.42</v>
      </c>
      <c r="C1050" s="2" t="s">
        <v>1113</v>
      </c>
    </row>
    <row r="1051" spans="1:3">
      <c r="A1051" s="1" t="s">
        <v>55</v>
      </c>
      <c r="B1051" s="3">
        <v>2302.41</v>
      </c>
      <c r="C1051" s="2" t="s">
        <v>82</v>
      </c>
    </row>
    <row r="1052" spans="1:3">
      <c r="A1052" s="1" t="s">
        <v>55</v>
      </c>
      <c r="B1052" s="3">
        <v>5569.98</v>
      </c>
      <c r="C1052" s="2" t="s">
        <v>453</v>
      </c>
    </row>
    <row r="1053" spans="1:3">
      <c r="A1053" s="1" t="s">
        <v>55</v>
      </c>
      <c r="B1053" s="3">
        <v>5512.07</v>
      </c>
      <c r="C1053" s="2" t="s">
        <v>139</v>
      </c>
    </row>
    <row r="1054" spans="1:3">
      <c r="A1054" s="1" t="s">
        <v>55</v>
      </c>
      <c r="B1054" s="3">
        <v>20.34</v>
      </c>
      <c r="C1054" s="2" t="s">
        <v>1113</v>
      </c>
    </row>
    <row r="1055" spans="1:3">
      <c r="A1055" s="1" t="s">
        <v>55</v>
      </c>
      <c r="B1055" s="3">
        <v>2385.52</v>
      </c>
      <c r="C1055" s="2" t="s">
        <v>447</v>
      </c>
    </row>
    <row r="1056" spans="1:3">
      <c r="A1056" s="1" t="s">
        <v>55</v>
      </c>
      <c r="B1056" s="3">
        <v>28.12</v>
      </c>
      <c r="C1056" s="2" t="s">
        <v>1113</v>
      </c>
    </row>
    <row r="1057" spans="1:3">
      <c r="A1057" s="1" t="s">
        <v>55</v>
      </c>
      <c r="B1057" s="3">
        <v>2801.25</v>
      </c>
      <c r="C1057" s="2" t="s">
        <v>318</v>
      </c>
    </row>
    <row r="1058" spans="1:3">
      <c r="A1058" s="1" t="s">
        <v>55</v>
      </c>
      <c r="B1058" s="3">
        <v>12.77</v>
      </c>
      <c r="C1058" s="2" t="s">
        <v>1113</v>
      </c>
    </row>
    <row r="1059" spans="1:3">
      <c r="A1059" s="1" t="s">
        <v>55</v>
      </c>
      <c r="B1059" s="3">
        <v>3288.93</v>
      </c>
      <c r="C1059" s="2" t="s">
        <v>772</v>
      </c>
    </row>
    <row r="1060" spans="1:3">
      <c r="A1060" s="1" t="s">
        <v>55</v>
      </c>
      <c r="B1060" s="3">
        <v>29.86</v>
      </c>
      <c r="C1060" s="2" t="s">
        <v>1113</v>
      </c>
    </row>
    <row r="1061" spans="1:3" hidden="1">
      <c r="A1061" s="1" t="s">
        <v>60</v>
      </c>
      <c r="B1061" s="3">
        <v>6806.72</v>
      </c>
      <c r="C1061" s="2" t="s">
        <v>16</v>
      </c>
    </row>
    <row r="1062" spans="1:3" hidden="1">
      <c r="A1062" s="1" t="s">
        <v>60</v>
      </c>
      <c r="B1062" s="3">
        <v>1293.28</v>
      </c>
      <c r="C1062" s="2" t="s">
        <v>16</v>
      </c>
    </row>
    <row r="1063" spans="1:3" hidden="1">
      <c r="A1063" s="1" t="s">
        <v>60</v>
      </c>
      <c r="B1063" s="3">
        <v>882.35</v>
      </c>
      <c r="C1063" s="2" t="s">
        <v>16</v>
      </c>
    </row>
    <row r="1064" spans="1:3" hidden="1">
      <c r="A1064" s="1" t="s">
        <v>60</v>
      </c>
      <c r="B1064" s="3">
        <v>167.65</v>
      </c>
      <c r="C1064" s="2" t="s">
        <v>16</v>
      </c>
    </row>
    <row r="1065" spans="1:3">
      <c r="A1065" s="1" t="s">
        <v>207</v>
      </c>
      <c r="B1065" s="3">
        <v>1094.8</v>
      </c>
      <c r="C1065" s="2" t="s">
        <v>172</v>
      </c>
    </row>
    <row r="1066" spans="1:3">
      <c r="A1066" s="1" t="s">
        <v>1159</v>
      </c>
      <c r="B1066" s="3">
        <v>12.58</v>
      </c>
      <c r="C1066" s="2" t="s">
        <v>172</v>
      </c>
    </row>
    <row r="1067" spans="1:3" hidden="1">
      <c r="A1067" s="1" t="s">
        <v>84</v>
      </c>
      <c r="B1067" s="3">
        <v>241.28</v>
      </c>
      <c r="C1067" s="2" t="s">
        <v>172</v>
      </c>
    </row>
    <row r="1068" spans="1:3" hidden="1">
      <c r="A1068" s="1" t="s">
        <v>84</v>
      </c>
      <c r="B1068" s="3">
        <v>2.39</v>
      </c>
      <c r="C1068" s="2" t="s">
        <v>172</v>
      </c>
    </row>
    <row r="1069" spans="1:3">
      <c r="A1069" s="1" t="s">
        <v>335</v>
      </c>
      <c r="B1069" s="3">
        <v>1586.18</v>
      </c>
      <c r="C1069" s="2" t="s">
        <v>172</v>
      </c>
    </row>
    <row r="1070" spans="1:3">
      <c r="A1070" s="1" t="s">
        <v>384</v>
      </c>
      <c r="B1070" s="3">
        <v>25.3</v>
      </c>
      <c r="C1070" s="2" t="s">
        <v>172</v>
      </c>
    </row>
    <row r="1071" spans="1:3" hidden="1">
      <c r="A1071" s="1" t="s">
        <v>92</v>
      </c>
      <c r="B1071" s="3">
        <v>37345.599999999999</v>
      </c>
      <c r="C1071" s="2" t="s">
        <v>16</v>
      </c>
    </row>
    <row r="1072" spans="1:3" hidden="1">
      <c r="A1072" s="1" t="s">
        <v>1165</v>
      </c>
      <c r="B1072" s="3">
        <v>6</v>
      </c>
      <c r="C1072" s="2" t="s">
        <v>16</v>
      </c>
    </row>
    <row r="1073" spans="1:3" hidden="1">
      <c r="A1073" s="1" t="s">
        <v>92</v>
      </c>
      <c r="B1073" s="3">
        <v>-6</v>
      </c>
      <c r="C1073" s="2" t="s">
        <v>16</v>
      </c>
    </row>
    <row r="1074" spans="1:3" hidden="1">
      <c r="A1074" s="1" t="s">
        <v>92</v>
      </c>
      <c r="B1074" s="3">
        <v>58105.18</v>
      </c>
      <c r="C1074" s="2" t="s">
        <v>16</v>
      </c>
    </row>
    <row r="1075" spans="1:3" hidden="1">
      <c r="A1075" s="1" t="s">
        <v>1167</v>
      </c>
      <c r="B1075" s="3">
        <v>10178.959999999999</v>
      </c>
      <c r="C1075" s="2" t="s">
        <v>16</v>
      </c>
    </row>
    <row r="1076" spans="1:3" hidden="1">
      <c r="A1076" s="1" t="s">
        <v>1167</v>
      </c>
      <c r="B1076" s="3">
        <v>135016.04999999999</v>
      </c>
      <c r="C1076" s="2" t="s">
        <v>16</v>
      </c>
    </row>
    <row r="1077" spans="1:3" hidden="1">
      <c r="A1077" s="1" t="s">
        <v>1167</v>
      </c>
      <c r="B1077" s="3">
        <v>13371.92</v>
      </c>
      <c r="C1077" s="2" t="s">
        <v>16</v>
      </c>
    </row>
    <row r="1078" spans="1:3" hidden="1">
      <c r="A1078" s="1" t="s">
        <v>1167</v>
      </c>
      <c r="B1078" s="3">
        <v>0</v>
      </c>
      <c r="C1078" s="2" t="s">
        <v>16</v>
      </c>
    </row>
    <row r="1079" spans="1:3" hidden="1">
      <c r="A1079" s="1" t="s">
        <v>1167</v>
      </c>
      <c r="B1079" s="3">
        <v>1005.05</v>
      </c>
      <c r="C1079" s="2" t="s">
        <v>16</v>
      </c>
    </row>
    <row r="1080" spans="1:3" hidden="1">
      <c r="A1080" s="1" t="s">
        <v>1167</v>
      </c>
      <c r="B1080" s="3">
        <v>4007.82</v>
      </c>
      <c r="C1080" s="2" t="s">
        <v>16</v>
      </c>
    </row>
    <row r="1081" spans="1:3" hidden="1">
      <c r="A1081" s="1" t="s">
        <v>1167</v>
      </c>
      <c r="B1081" s="3">
        <v>2595.29</v>
      </c>
      <c r="C1081" s="2" t="s">
        <v>16</v>
      </c>
    </row>
    <row r="1082" spans="1:3" hidden="1">
      <c r="A1082" s="1" t="s">
        <v>1167</v>
      </c>
      <c r="B1082" s="3">
        <v>12.58</v>
      </c>
      <c r="C1082" s="2" t="s">
        <v>16</v>
      </c>
    </row>
    <row r="1083" spans="1:3" hidden="1">
      <c r="A1083" s="1" t="s">
        <v>1167</v>
      </c>
      <c r="B1083" s="3">
        <v>2542.27</v>
      </c>
      <c r="C1083" s="2" t="s">
        <v>16</v>
      </c>
    </row>
    <row r="1084" spans="1:3" hidden="1">
      <c r="A1084" s="1" t="s">
        <v>1167</v>
      </c>
      <c r="B1084" s="3">
        <v>20771.45</v>
      </c>
      <c r="C1084" s="2" t="s">
        <v>16</v>
      </c>
    </row>
    <row r="1085" spans="1:3" hidden="1">
      <c r="A1085" s="1" t="s">
        <v>1167</v>
      </c>
      <c r="B1085" s="3">
        <v>20233.25</v>
      </c>
      <c r="C1085" s="2" t="s">
        <v>16</v>
      </c>
    </row>
    <row r="1086" spans="1:3" hidden="1">
      <c r="A1086" s="1" t="s">
        <v>1167</v>
      </c>
      <c r="B1086" s="3">
        <v>0</v>
      </c>
      <c r="C1086" s="2" t="s">
        <v>16</v>
      </c>
    </row>
    <row r="1087" spans="1:3" hidden="1">
      <c r="A1087" s="1" t="s">
        <v>1167</v>
      </c>
      <c r="B1087" s="3">
        <v>17.2</v>
      </c>
      <c r="C1087" s="2" t="s">
        <v>16</v>
      </c>
    </row>
    <row r="1088" spans="1:3" hidden="1">
      <c r="A1088" s="1" t="s">
        <v>1167</v>
      </c>
      <c r="B1088" s="3">
        <v>0</v>
      </c>
      <c r="C1088" s="2" t="s">
        <v>16</v>
      </c>
    </row>
    <row r="1089" spans="1:3" hidden="1">
      <c r="A1089" s="1" t="s">
        <v>1167</v>
      </c>
      <c r="B1089" s="3">
        <v>1312.34</v>
      </c>
      <c r="C1089" s="2" t="s">
        <v>16</v>
      </c>
    </row>
    <row r="1090" spans="1:3" hidden="1">
      <c r="A1090" s="1" t="s">
        <v>1167</v>
      </c>
      <c r="B1090" s="3">
        <v>267.02</v>
      </c>
      <c r="C1090" s="2" t="s">
        <v>16</v>
      </c>
    </row>
    <row r="1091" spans="1:3" hidden="1">
      <c r="A1091" s="1" t="s">
        <v>1167</v>
      </c>
      <c r="B1091" s="3">
        <v>7344.59</v>
      </c>
      <c r="C1091" s="2" t="s">
        <v>16</v>
      </c>
    </row>
    <row r="1092" spans="1:3" hidden="1">
      <c r="A1092" s="1" t="s">
        <v>1167</v>
      </c>
      <c r="B1092" s="3">
        <v>831.46</v>
      </c>
      <c r="C1092" s="2" t="s">
        <v>16</v>
      </c>
    </row>
    <row r="1093" spans="1:3" hidden="1">
      <c r="A1093" s="1" t="s">
        <v>1167</v>
      </c>
      <c r="B1093" s="3">
        <v>482710</v>
      </c>
      <c r="C1093" s="2" t="s">
        <v>16</v>
      </c>
    </row>
    <row r="1094" spans="1:3" hidden="1">
      <c r="A1094" s="1" t="s">
        <v>1167</v>
      </c>
      <c r="B1094" s="3">
        <v>61150</v>
      </c>
      <c r="C1094" s="2" t="s">
        <v>16</v>
      </c>
    </row>
    <row r="1095" spans="1:3" hidden="1">
      <c r="A1095" s="1" t="s">
        <v>1167</v>
      </c>
      <c r="B1095" s="3">
        <v>0</v>
      </c>
      <c r="C1095" s="2" t="s">
        <v>16</v>
      </c>
    </row>
    <row r="1096" spans="1:3" hidden="1">
      <c r="A1096" s="1" t="s">
        <v>1167</v>
      </c>
      <c r="B1096" s="3">
        <v>3756</v>
      </c>
      <c r="C1096" s="2" t="s">
        <v>16</v>
      </c>
    </row>
    <row r="1097" spans="1:3" hidden="1">
      <c r="A1097" s="1" t="s">
        <v>1167</v>
      </c>
      <c r="B1097" s="3">
        <v>18.66</v>
      </c>
      <c r="C1097" s="2" t="s">
        <v>16</v>
      </c>
    </row>
    <row r="1098" spans="1:3" hidden="1">
      <c r="A1098" s="1" t="s">
        <v>1167</v>
      </c>
      <c r="B1098" s="3">
        <v>10945</v>
      </c>
      <c r="C1098" s="2" t="s">
        <v>16</v>
      </c>
    </row>
    <row r="1099" spans="1:3" hidden="1">
      <c r="A1099" s="1" t="s">
        <v>1167</v>
      </c>
      <c r="B1099" s="3">
        <v>148</v>
      </c>
      <c r="C1099" s="2" t="s">
        <v>16</v>
      </c>
    </row>
    <row r="1100" spans="1:3" hidden="1">
      <c r="A1100" s="1" t="s">
        <v>1167</v>
      </c>
      <c r="B1100" s="3">
        <v>1937.71</v>
      </c>
      <c r="C1100" s="2" t="s">
        <v>16</v>
      </c>
    </row>
    <row r="1101" spans="1:3" hidden="1">
      <c r="A1101" s="1" t="s">
        <v>1167</v>
      </c>
      <c r="B1101" s="3">
        <v>26.65</v>
      </c>
      <c r="C1101" s="2" t="s">
        <v>16</v>
      </c>
    </row>
    <row r="1102" spans="1:3" hidden="1">
      <c r="A1102" s="1" t="s">
        <v>1167</v>
      </c>
      <c r="B1102" s="3">
        <v>840.34</v>
      </c>
      <c r="C1102" s="2" t="s">
        <v>16</v>
      </c>
    </row>
    <row r="1103" spans="1:3" hidden="1">
      <c r="A1103" s="1" t="s">
        <v>1167</v>
      </c>
      <c r="B1103" s="3">
        <v>2468.94</v>
      </c>
      <c r="C1103" s="2" t="s">
        <v>16</v>
      </c>
    </row>
    <row r="1104" spans="1:3" hidden="1">
      <c r="A1104" s="1" t="s">
        <v>1167</v>
      </c>
      <c r="B1104" s="3">
        <v>2528.5100000000002</v>
      </c>
      <c r="C1104" s="2" t="s">
        <v>16</v>
      </c>
    </row>
    <row r="1105" spans="1:3" hidden="1">
      <c r="A1105" s="1" t="s">
        <v>162</v>
      </c>
      <c r="B1105" s="3">
        <v>131291.6</v>
      </c>
      <c r="C1105" s="2" t="s">
        <v>16</v>
      </c>
    </row>
    <row r="1106" spans="1:3" hidden="1">
      <c r="A1106" s="1" t="s">
        <v>95</v>
      </c>
      <c r="B1106" s="3">
        <v>23643.78</v>
      </c>
      <c r="C1106" s="2" t="s">
        <v>16</v>
      </c>
    </row>
    <row r="1107" spans="1:3" hidden="1">
      <c r="A1107" s="1" t="s">
        <v>156</v>
      </c>
      <c r="B1107" s="3">
        <v>19222.72</v>
      </c>
      <c r="C1107" s="2" t="s">
        <v>16</v>
      </c>
    </row>
    <row r="1108" spans="1:3" hidden="1">
      <c r="A1108" s="1" t="s">
        <v>281</v>
      </c>
      <c r="B1108" s="3">
        <v>2313.5</v>
      </c>
      <c r="C1108" s="2" t="s">
        <v>16</v>
      </c>
    </row>
    <row r="1109" spans="1:3" hidden="1">
      <c r="A1109" s="1" t="s">
        <v>803</v>
      </c>
      <c r="B1109" s="3">
        <v>2542.27</v>
      </c>
      <c r="C1109" s="2" t="s">
        <v>16</v>
      </c>
    </row>
    <row r="1110" spans="1:3" hidden="1">
      <c r="A1110" s="1" t="s">
        <v>617</v>
      </c>
      <c r="B1110" s="3">
        <v>1967.86</v>
      </c>
      <c r="C1110" s="2" t="s">
        <v>16</v>
      </c>
    </row>
    <row r="1111" spans="1:3" hidden="1">
      <c r="A1111" s="1" t="s">
        <v>584</v>
      </c>
      <c r="B1111" s="3">
        <v>688.23</v>
      </c>
      <c r="C1111" s="2" t="s">
        <v>16</v>
      </c>
    </row>
    <row r="1112" spans="1:3" hidden="1">
      <c r="A1112" s="1" t="s">
        <v>1180</v>
      </c>
      <c r="B1112" s="3">
        <v>0</v>
      </c>
      <c r="C1112" s="2" t="s">
        <v>16</v>
      </c>
    </row>
    <row r="1113" spans="1:3" hidden="1">
      <c r="A1113" s="1" t="s">
        <v>1068</v>
      </c>
      <c r="B1113" s="3">
        <v>91327.73</v>
      </c>
      <c r="C1113" s="2" t="s">
        <v>16</v>
      </c>
    </row>
    <row r="1114" spans="1:3" hidden="1">
      <c r="A1114" s="1" t="s">
        <v>754</v>
      </c>
      <c r="B1114" s="3">
        <v>221478.98</v>
      </c>
      <c r="C1114" s="2" t="s">
        <v>16</v>
      </c>
    </row>
    <row r="1115" spans="1:3" hidden="1">
      <c r="A1115" s="1" t="s">
        <v>1071</v>
      </c>
      <c r="B1115" s="3">
        <v>28130.25</v>
      </c>
      <c r="C1115" s="2" t="s">
        <v>16</v>
      </c>
    </row>
    <row r="1116" spans="1:3" hidden="1">
      <c r="A1116" s="1" t="s">
        <v>1074</v>
      </c>
      <c r="B1116" s="3">
        <v>274134</v>
      </c>
      <c r="C1116" s="2" t="s">
        <v>16</v>
      </c>
    </row>
    <row r="1117" spans="1:3" hidden="1">
      <c r="A1117" s="1" t="s">
        <v>1181</v>
      </c>
      <c r="B1117" s="3">
        <v>0</v>
      </c>
      <c r="C1117" s="2" t="s">
        <v>16</v>
      </c>
    </row>
    <row r="1118" spans="1:3" hidden="1">
      <c r="A1118" s="1" t="s">
        <v>1182</v>
      </c>
      <c r="B1118" s="3">
        <v>24718.03</v>
      </c>
      <c r="C1118" s="2" t="s">
        <v>16</v>
      </c>
    </row>
    <row r="1119" spans="1:3" hidden="1">
      <c r="A1119" s="1" t="s">
        <v>1183</v>
      </c>
      <c r="B1119" s="3">
        <v>0</v>
      </c>
      <c r="C1119" s="2" t="s">
        <v>16</v>
      </c>
    </row>
    <row r="1120" spans="1:3" hidden="1">
      <c r="A1120" s="1" t="s">
        <v>530</v>
      </c>
      <c r="B1120" s="3">
        <v>3800</v>
      </c>
      <c r="C1120" s="2" t="s">
        <v>16</v>
      </c>
    </row>
    <row r="1121" spans="1:3" hidden="1">
      <c r="A1121" s="1" t="s">
        <v>1184</v>
      </c>
      <c r="B1121" s="3">
        <v>591</v>
      </c>
      <c r="C1121" s="2" t="s">
        <v>16</v>
      </c>
    </row>
    <row r="1122" spans="1:3" hidden="1">
      <c r="A1122" s="1" t="s">
        <v>15</v>
      </c>
      <c r="B1122" s="3">
        <v>0.63</v>
      </c>
      <c r="C1122" s="2" t="s">
        <v>16</v>
      </c>
    </row>
    <row r="1123" spans="1:3">
      <c r="A1123" s="1" t="s">
        <v>1178</v>
      </c>
      <c r="B1123" s="3">
        <v>63.31</v>
      </c>
      <c r="C1123" s="2" t="s">
        <v>172</v>
      </c>
    </row>
    <row r="1124" spans="1:3">
      <c r="A1124" s="1" t="s">
        <v>1178</v>
      </c>
      <c r="B1124" s="3">
        <v>232.66</v>
      </c>
      <c r="C1124" s="2" t="s">
        <v>131</v>
      </c>
    </row>
    <row r="1125" spans="1:3">
      <c r="A1125" s="1" t="s">
        <v>1178</v>
      </c>
      <c r="B1125" s="3">
        <v>1554.58</v>
      </c>
      <c r="C1125" s="2" t="s">
        <v>131</v>
      </c>
    </row>
    <row r="1126" spans="1:3">
      <c r="A1126" s="1" t="s">
        <v>1178</v>
      </c>
      <c r="B1126" s="3">
        <v>677.96</v>
      </c>
      <c r="C1126" s="2" t="s">
        <v>131</v>
      </c>
    </row>
    <row r="1127" spans="1:3">
      <c r="A1127" s="1" t="s">
        <v>1177</v>
      </c>
      <c r="B1127" s="3">
        <v>26.45</v>
      </c>
      <c r="C1127" s="2" t="s">
        <v>40</v>
      </c>
    </row>
    <row r="1128" spans="1:3">
      <c r="A1128" s="1" t="s">
        <v>1177</v>
      </c>
      <c r="B1128" s="3">
        <v>275.8</v>
      </c>
      <c r="C1128" s="2" t="s">
        <v>1201</v>
      </c>
    </row>
    <row r="1129" spans="1:3">
      <c r="A1129" s="1" t="s">
        <v>1177</v>
      </c>
      <c r="B1129" s="3">
        <v>1114.1300000000001</v>
      </c>
      <c r="C1129" s="2" t="s">
        <v>1119</v>
      </c>
    </row>
    <row r="1130" spans="1:3">
      <c r="A1130" s="1" t="s">
        <v>1177</v>
      </c>
      <c r="B1130" s="3">
        <v>75.11</v>
      </c>
      <c r="C1130" s="2" t="s">
        <v>172</v>
      </c>
    </row>
    <row r="1131" spans="1:3">
      <c r="A1131" s="1" t="s">
        <v>1177</v>
      </c>
      <c r="B1131" s="3">
        <v>435.2</v>
      </c>
      <c r="C1131" s="2" t="s">
        <v>40</v>
      </c>
    </row>
    <row r="1132" spans="1:3">
      <c r="A1132" s="1" t="s">
        <v>1177</v>
      </c>
      <c r="B1132" s="3">
        <v>435.2</v>
      </c>
      <c r="C1132" s="2" t="s">
        <v>40</v>
      </c>
    </row>
    <row r="1133" spans="1:3">
      <c r="A1133" s="1" t="s">
        <v>1177</v>
      </c>
      <c r="B1133" s="3">
        <v>107.05</v>
      </c>
      <c r="C1133" s="2" t="s">
        <v>214</v>
      </c>
    </row>
    <row r="1134" spans="1:3" hidden="1">
      <c r="A1134" s="1" t="s">
        <v>500</v>
      </c>
      <c r="B1134" s="3">
        <v>591</v>
      </c>
      <c r="C1134" s="2" t="s">
        <v>16</v>
      </c>
    </row>
    <row r="1135" spans="1:3">
      <c r="A1135" s="1" t="s">
        <v>1176</v>
      </c>
      <c r="B1135" s="3">
        <v>148</v>
      </c>
      <c r="C1135" s="2" t="s">
        <v>16</v>
      </c>
    </row>
    <row r="1136" spans="1:3">
      <c r="A1136" s="1" t="s">
        <v>107</v>
      </c>
      <c r="B1136" s="3">
        <v>618.11</v>
      </c>
      <c r="C1136" s="2" t="s">
        <v>16</v>
      </c>
    </row>
    <row r="1137" spans="1:3" hidden="1">
      <c r="A1137" s="1" t="s">
        <v>811</v>
      </c>
      <c r="B1137" s="3">
        <v>11623</v>
      </c>
      <c r="C1137" s="2" t="s">
        <v>16</v>
      </c>
    </row>
    <row r="1138" spans="1:3">
      <c r="A1138" s="1" t="s">
        <v>1169</v>
      </c>
      <c r="B1138" s="3">
        <v>5109.59</v>
      </c>
      <c r="C1138" s="2" t="s">
        <v>57</v>
      </c>
    </row>
    <row r="1139" spans="1:3" hidden="1">
      <c r="A1139" s="1" t="s">
        <v>568</v>
      </c>
      <c r="B1139" s="3">
        <v>8859.0400000000009</v>
      </c>
      <c r="C1139" s="2" t="s">
        <v>16</v>
      </c>
    </row>
    <row r="1140" spans="1:3" hidden="1">
      <c r="A1140" s="1" t="s">
        <v>61</v>
      </c>
      <c r="B1140" s="3">
        <v>-2313.5</v>
      </c>
      <c r="C1140" s="2" t="s">
        <v>16</v>
      </c>
    </row>
    <row r="1141" spans="1:3">
      <c r="A1141" s="1" t="s">
        <v>1169</v>
      </c>
      <c r="B1141" s="3">
        <v>5109.59</v>
      </c>
      <c r="C1141" s="2" t="s">
        <v>1227</v>
      </c>
    </row>
    <row r="1142" spans="1:3" hidden="1">
      <c r="A1142" s="1" t="s">
        <v>568</v>
      </c>
      <c r="B1142" s="3">
        <v>15858.99</v>
      </c>
      <c r="C1142" s="2" t="s">
        <v>16</v>
      </c>
    </row>
    <row r="1143" spans="1:3" hidden="1">
      <c r="A1143" s="1" t="s">
        <v>61</v>
      </c>
      <c r="B1143" s="3">
        <v>2313.5</v>
      </c>
      <c r="C1143" s="2" t="s">
        <v>16</v>
      </c>
    </row>
    <row r="1144" spans="1:3">
      <c r="A1144" s="1" t="s">
        <v>1169</v>
      </c>
      <c r="B1144" s="3">
        <v>142</v>
      </c>
      <c r="C1144" s="2" t="s">
        <v>944</v>
      </c>
    </row>
    <row r="1145" spans="1:3">
      <c r="A1145" s="1" t="s">
        <v>1169</v>
      </c>
      <c r="B1145" s="3">
        <v>142</v>
      </c>
      <c r="C1145" s="2" t="s">
        <v>481</v>
      </c>
    </row>
    <row r="1146" spans="1:3">
      <c r="A1146" s="1" t="s">
        <v>1169</v>
      </c>
      <c r="B1146" s="3">
        <v>142</v>
      </c>
      <c r="C1146" s="2" t="s">
        <v>57</v>
      </c>
    </row>
    <row r="1147" spans="1:3">
      <c r="A1147" s="1" t="s">
        <v>1169</v>
      </c>
      <c r="B1147" s="3">
        <v>142</v>
      </c>
      <c r="C1147" s="2" t="s">
        <v>1229</v>
      </c>
    </row>
    <row r="1148" spans="1:3">
      <c r="A1148" s="1" t="s">
        <v>1169</v>
      </c>
      <c r="B1148" s="3">
        <v>142</v>
      </c>
      <c r="C1148" s="2" t="s">
        <v>1230</v>
      </c>
    </row>
    <row r="1149" spans="1:3">
      <c r="A1149" s="1" t="s">
        <v>1169</v>
      </c>
      <c r="B1149" s="3">
        <v>142</v>
      </c>
      <c r="C1149" s="2" t="s">
        <v>1231</v>
      </c>
    </row>
    <row r="1150" spans="1:3">
      <c r="A1150" s="1" t="s">
        <v>1169</v>
      </c>
      <c r="B1150" s="3">
        <v>142</v>
      </c>
      <c r="C1150" s="2" t="s">
        <v>1232</v>
      </c>
    </row>
    <row r="1151" spans="1:3">
      <c r="A1151" s="1" t="s">
        <v>1169</v>
      </c>
      <c r="B1151" s="3">
        <v>142</v>
      </c>
      <c r="C1151" s="2" t="s">
        <v>484</v>
      </c>
    </row>
    <row r="1152" spans="1:3">
      <c r="A1152" s="1" t="s">
        <v>1169</v>
      </c>
      <c r="B1152" s="3">
        <v>142</v>
      </c>
      <c r="C1152" s="2" t="s">
        <v>1233</v>
      </c>
    </row>
    <row r="1153" spans="1:3">
      <c r="A1153" s="1" t="s">
        <v>1169</v>
      </c>
      <c r="B1153" s="3">
        <v>142</v>
      </c>
      <c r="C1153" s="2" t="s">
        <v>1227</v>
      </c>
    </row>
    <row r="1154" spans="1:3">
      <c r="A1154" s="1" t="s">
        <v>1169</v>
      </c>
      <c r="B1154" s="3">
        <v>48</v>
      </c>
      <c r="C1154" s="2" t="s">
        <v>82</v>
      </c>
    </row>
    <row r="1155" spans="1:3">
      <c r="A1155" s="1" t="s">
        <v>1169</v>
      </c>
      <c r="B1155" s="3">
        <v>48</v>
      </c>
      <c r="C1155" s="2" t="s">
        <v>223</v>
      </c>
    </row>
    <row r="1156" spans="1:3">
      <c r="A1156" s="1" t="s">
        <v>1169</v>
      </c>
      <c r="B1156" s="3">
        <v>1214.01</v>
      </c>
      <c r="C1156" s="2" t="s">
        <v>128</v>
      </c>
    </row>
    <row r="1157" spans="1:3">
      <c r="A1157" s="1" t="s">
        <v>1169</v>
      </c>
      <c r="B1157" s="3">
        <v>1214.01</v>
      </c>
      <c r="C1157" s="2" t="s">
        <v>142</v>
      </c>
    </row>
    <row r="1158" spans="1:3">
      <c r="A1158" s="1" t="s">
        <v>1169</v>
      </c>
      <c r="B1158" s="3">
        <v>1214.01</v>
      </c>
      <c r="C1158" s="2" t="s">
        <v>184</v>
      </c>
    </row>
    <row r="1159" spans="1:3">
      <c r="A1159" s="1" t="s">
        <v>1169</v>
      </c>
      <c r="B1159" s="3">
        <v>1214.01</v>
      </c>
      <c r="C1159" s="2" t="s">
        <v>136</v>
      </c>
    </row>
    <row r="1160" spans="1:3">
      <c r="A1160" s="1" t="s">
        <v>1169</v>
      </c>
      <c r="B1160" s="3">
        <v>1214.01</v>
      </c>
      <c r="C1160" s="2" t="s">
        <v>314</v>
      </c>
    </row>
    <row r="1161" spans="1:3">
      <c r="A1161" s="1" t="s">
        <v>1169</v>
      </c>
      <c r="B1161" s="3">
        <v>1214.01</v>
      </c>
      <c r="C1161" s="2" t="s">
        <v>145</v>
      </c>
    </row>
    <row r="1162" spans="1:3">
      <c r="A1162" s="1" t="s">
        <v>1169</v>
      </c>
      <c r="B1162" s="3">
        <v>1214.01</v>
      </c>
      <c r="C1162" s="2" t="s">
        <v>148</v>
      </c>
    </row>
    <row r="1163" spans="1:3">
      <c r="A1163" s="1" t="s">
        <v>1172</v>
      </c>
      <c r="B1163" s="3">
        <v>46715</v>
      </c>
      <c r="C1163" s="2" t="s">
        <v>131</v>
      </c>
    </row>
    <row r="1164" spans="1:3">
      <c r="A1164" s="1" t="s">
        <v>107</v>
      </c>
      <c r="B1164" s="3">
        <v>5254</v>
      </c>
      <c r="C1164" s="2" t="s">
        <v>16</v>
      </c>
    </row>
    <row r="1165" spans="1:3" hidden="1">
      <c r="A1165" s="1" t="s">
        <v>437</v>
      </c>
      <c r="B1165" s="3">
        <v>5405</v>
      </c>
      <c r="C1165" s="2" t="s">
        <v>131</v>
      </c>
    </row>
    <row r="1166" spans="1:3" hidden="1">
      <c r="A1166" s="1" t="s">
        <v>437</v>
      </c>
      <c r="B1166" s="3">
        <v>11679</v>
      </c>
      <c r="C1166" s="2" t="s">
        <v>131</v>
      </c>
    </row>
    <row r="1167" spans="1:3" hidden="1">
      <c r="A1167" s="1" t="s">
        <v>437</v>
      </c>
      <c r="B1167" s="3">
        <v>3547</v>
      </c>
      <c r="C1167" s="2" t="s">
        <v>131</v>
      </c>
    </row>
    <row r="1168" spans="1:3" hidden="1">
      <c r="A1168" s="1" t="s">
        <v>437</v>
      </c>
      <c r="B1168" s="3">
        <v>11499</v>
      </c>
      <c r="C1168" s="2" t="s">
        <v>131</v>
      </c>
    </row>
    <row r="1169" spans="1:3" hidden="1">
      <c r="A1169" s="1" t="s">
        <v>437</v>
      </c>
      <c r="B1169" s="3">
        <v>206.65</v>
      </c>
      <c r="C1169" s="2" t="s">
        <v>131</v>
      </c>
    </row>
    <row r="1170" spans="1:3">
      <c r="A1170" s="1" t="s">
        <v>1175</v>
      </c>
      <c r="B1170" s="3">
        <v>1051.0899999999999</v>
      </c>
      <c r="C1170" s="2" t="s">
        <v>131</v>
      </c>
    </row>
    <row r="1171" spans="1:3" hidden="1">
      <c r="A1171" s="1" t="s">
        <v>20</v>
      </c>
      <c r="B1171" s="3">
        <v>5025</v>
      </c>
      <c r="C1171" s="2" t="s">
        <v>441</v>
      </c>
    </row>
    <row r="1172" spans="1:3" hidden="1">
      <c r="A1172" s="1" t="s">
        <v>440</v>
      </c>
      <c r="B1172" s="3">
        <v>1256</v>
      </c>
      <c r="C1172" s="2" t="s">
        <v>441</v>
      </c>
    </row>
    <row r="1173" spans="1:3" hidden="1">
      <c r="A1173" s="1" t="s">
        <v>440</v>
      </c>
      <c r="B1173" s="3">
        <v>1500</v>
      </c>
      <c r="C1173" s="2" t="s">
        <v>441</v>
      </c>
    </row>
    <row r="1174" spans="1:3">
      <c r="A1174" s="1" t="s">
        <v>1172</v>
      </c>
      <c r="B1174" s="3">
        <v>12531</v>
      </c>
      <c r="C1174" s="2" t="s">
        <v>438</v>
      </c>
    </row>
    <row r="1175" spans="1:3" hidden="1">
      <c r="A1175" s="1" t="s">
        <v>437</v>
      </c>
      <c r="B1175" s="3">
        <v>1425</v>
      </c>
      <c r="C1175" s="2" t="s">
        <v>438</v>
      </c>
    </row>
    <row r="1176" spans="1:3" hidden="1">
      <c r="A1176" s="1" t="s">
        <v>437</v>
      </c>
      <c r="B1176" s="3">
        <v>3134</v>
      </c>
      <c r="C1176" s="2" t="s">
        <v>438</v>
      </c>
    </row>
    <row r="1177" spans="1:3" hidden="1">
      <c r="A1177" s="1" t="s">
        <v>437</v>
      </c>
      <c r="B1177" s="3">
        <v>3006</v>
      </c>
      <c r="C1177" s="2" t="s">
        <v>438</v>
      </c>
    </row>
    <row r="1178" spans="1:3" hidden="1">
      <c r="A1178" s="1" t="s">
        <v>437</v>
      </c>
      <c r="B1178" s="3">
        <v>59.39</v>
      </c>
      <c r="C1178" s="2" t="s">
        <v>438</v>
      </c>
    </row>
    <row r="1179" spans="1:3">
      <c r="A1179" s="1" t="s">
        <v>1175</v>
      </c>
      <c r="B1179" s="3">
        <v>315.45999999999998</v>
      </c>
      <c r="C1179" s="2" t="s">
        <v>438</v>
      </c>
    </row>
    <row r="1180" spans="1:3">
      <c r="A1180" s="1" t="s">
        <v>1172</v>
      </c>
      <c r="B1180" s="3">
        <v>70395</v>
      </c>
      <c r="C1180" s="2" t="s">
        <v>443</v>
      </c>
    </row>
    <row r="1181" spans="1:3" hidden="1">
      <c r="A1181" s="1" t="s">
        <v>437</v>
      </c>
      <c r="B1181" s="3">
        <v>8177</v>
      </c>
      <c r="C1181" s="2" t="s">
        <v>443</v>
      </c>
    </row>
    <row r="1182" spans="1:3" hidden="1">
      <c r="A1182" s="1" t="s">
        <v>437</v>
      </c>
      <c r="B1182" s="3">
        <v>17601</v>
      </c>
      <c r="C1182" s="2" t="s">
        <v>443</v>
      </c>
    </row>
    <row r="1183" spans="1:3" hidden="1">
      <c r="A1183" s="1" t="s">
        <v>437</v>
      </c>
      <c r="B1183" s="3">
        <v>5229</v>
      </c>
      <c r="C1183" s="2" t="s">
        <v>443</v>
      </c>
    </row>
    <row r="1184" spans="1:3" hidden="1">
      <c r="A1184" s="1" t="s">
        <v>437</v>
      </c>
      <c r="B1184" s="3">
        <v>18000</v>
      </c>
      <c r="C1184" s="2" t="s">
        <v>443</v>
      </c>
    </row>
    <row r="1185" spans="1:3" hidden="1">
      <c r="A1185" s="1" t="s">
        <v>437</v>
      </c>
      <c r="B1185" s="3">
        <v>365</v>
      </c>
      <c r="C1185" s="2" t="s">
        <v>443</v>
      </c>
    </row>
    <row r="1186" spans="1:3">
      <c r="A1186" s="1" t="s">
        <v>1175</v>
      </c>
      <c r="B1186" s="3">
        <v>1583.91</v>
      </c>
      <c r="C1186" s="2" t="s">
        <v>443</v>
      </c>
    </row>
    <row r="1187" spans="1:3">
      <c r="A1187" s="1" t="s">
        <v>1172</v>
      </c>
      <c r="B1187" s="3">
        <v>14049</v>
      </c>
      <c r="C1187" s="2" t="s">
        <v>47</v>
      </c>
    </row>
    <row r="1188" spans="1:3" hidden="1">
      <c r="A1188" s="1" t="s">
        <v>437</v>
      </c>
      <c r="B1188" s="3">
        <v>1577</v>
      </c>
      <c r="C1188" s="2" t="s">
        <v>47</v>
      </c>
    </row>
    <row r="1189" spans="1:3" hidden="1">
      <c r="A1189" s="1" t="s">
        <v>437</v>
      </c>
      <c r="B1189" s="3">
        <v>3512</v>
      </c>
      <c r="C1189" s="2" t="s">
        <v>47</v>
      </c>
    </row>
    <row r="1190" spans="1:3" hidden="1">
      <c r="A1190" s="1" t="s">
        <v>437</v>
      </c>
      <c r="B1190" s="3">
        <v>1030</v>
      </c>
      <c r="C1190" s="2" t="s">
        <v>47</v>
      </c>
    </row>
    <row r="1191" spans="1:3" hidden="1">
      <c r="A1191" s="1" t="s">
        <v>437</v>
      </c>
      <c r="B1191" s="3">
        <v>3100</v>
      </c>
      <c r="C1191" s="2" t="s">
        <v>47</v>
      </c>
    </row>
    <row r="1192" spans="1:3" hidden="1">
      <c r="A1192" s="1" t="s">
        <v>437</v>
      </c>
      <c r="B1192" s="3">
        <v>51.67</v>
      </c>
      <c r="C1192" s="2" t="s">
        <v>47</v>
      </c>
    </row>
    <row r="1193" spans="1:3">
      <c r="A1193" s="1" t="s">
        <v>1175</v>
      </c>
      <c r="B1193" s="3">
        <v>339.31</v>
      </c>
      <c r="C1193" s="2" t="s">
        <v>47</v>
      </c>
    </row>
    <row r="1194" spans="1:3">
      <c r="A1194" s="1" t="s">
        <v>1172</v>
      </c>
      <c r="B1194" s="3">
        <v>222067</v>
      </c>
      <c r="C1194" s="2" t="s">
        <v>442</v>
      </c>
    </row>
    <row r="1195" spans="1:3" hidden="1">
      <c r="A1195" s="1" t="s">
        <v>437</v>
      </c>
      <c r="B1195" s="3">
        <v>25234</v>
      </c>
      <c r="C1195" s="2" t="s">
        <v>442</v>
      </c>
    </row>
    <row r="1196" spans="1:3" hidden="1">
      <c r="A1196" s="1" t="s">
        <v>437</v>
      </c>
      <c r="B1196" s="3">
        <v>55523</v>
      </c>
      <c r="C1196" s="2" t="s">
        <v>442</v>
      </c>
    </row>
    <row r="1197" spans="1:3" hidden="1">
      <c r="A1197" s="1" t="s">
        <v>437</v>
      </c>
      <c r="B1197" s="3">
        <v>16312</v>
      </c>
      <c r="C1197" s="2" t="s">
        <v>442</v>
      </c>
    </row>
    <row r="1198" spans="1:3" hidden="1">
      <c r="A1198" s="1" t="s">
        <v>437</v>
      </c>
      <c r="B1198" s="3">
        <v>49886</v>
      </c>
      <c r="C1198" s="2" t="s">
        <v>442</v>
      </c>
    </row>
    <row r="1199" spans="1:3" hidden="1">
      <c r="A1199" s="1" t="s">
        <v>437</v>
      </c>
      <c r="B1199" s="3">
        <v>669.74</v>
      </c>
      <c r="C1199" s="2" t="s">
        <v>442</v>
      </c>
    </row>
    <row r="1200" spans="1:3">
      <c r="A1200" s="1" t="s">
        <v>1175</v>
      </c>
      <c r="B1200" s="3">
        <v>5024.38</v>
      </c>
      <c r="C1200" s="2" t="s">
        <v>442</v>
      </c>
    </row>
    <row r="1201" spans="1:3">
      <c r="A1201" s="1" t="s">
        <v>1172</v>
      </c>
      <c r="B1201" s="3">
        <v>85627</v>
      </c>
      <c r="C1201" s="2" t="s">
        <v>214</v>
      </c>
    </row>
    <row r="1202" spans="1:3" hidden="1">
      <c r="A1202" s="1" t="s">
        <v>437</v>
      </c>
      <c r="B1202" s="3">
        <v>9352</v>
      </c>
      <c r="C1202" s="2" t="s">
        <v>214</v>
      </c>
    </row>
    <row r="1203" spans="1:3" hidden="1">
      <c r="A1203" s="1" t="s">
        <v>437</v>
      </c>
      <c r="B1203" s="3">
        <v>21407</v>
      </c>
      <c r="C1203" s="2" t="s">
        <v>214</v>
      </c>
    </row>
    <row r="1204" spans="1:3" hidden="1">
      <c r="A1204" s="1" t="s">
        <v>437</v>
      </c>
      <c r="B1204" s="3">
        <v>6198</v>
      </c>
      <c r="C1204" s="2" t="s">
        <v>214</v>
      </c>
    </row>
    <row r="1205" spans="1:3" hidden="1">
      <c r="A1205" s="1" t="s">
        <v>437</v>
      </c>
      <c r="B1205" s="3">
        <v>19800</v>
      </c>
      <c r="C1205" s="2" t="s">
        <v>214</v>
      </c>
    </row>
    <row r="1206" spans="1:3" hidden="1">
      <c r="A1206" s="1" t="s">
        <v>437</v>
      </c>
      <c r="B1206" s="3">
        <v>225</v>
      </c>
      <c r="C1206" s="2" t="s">
        <v>214</v>
      </c>
    </row>
    <row r="1207" spans="1:3">
      <c r="A1207" s="1" t="s">
        <v>1175</v>
      </c>
      <c r="B1207" s="3">
        <v>1926.61</v>
      </c>
      <c r="C1207" s="2" t="s">
        <v>214</v>
      </c>
    </row>
    <row r="1208" spans="1:3">
      <c r="A1208" s="1" t="s">
        <v>1174</v>
      </c>
      <c r="B1208" s="3">
        <v>1489</v>
      </c>
      <c r="C1208" s="2" t="s">
        <v>438</v>
      </c>
    </row>
    <row r="1209" spans="1:3" hidden="1">
      <c r="A1209" s="1" t="s">
        <v>440</v>
      </c>
      <c r="B1209" s="3">
        <v>512</v>
      </c>
      <c r="C1209" s="2" t="s">
        <v>438</v>
      </c>
    </row>
    <row r="1210" spans="1:3" hidden="1">
      <c r="A1210" s="1" t="s">
        <v>437</v>
      </c>
      <c r="B1210" s="3">
        <v>486</v>
      </c>
      <c r="C1210" s="2" t="s">
        <v>438</v>
      </c>
    </row>
    <row r="1211" spans="1:3" hidden="1">
      <c r="A1211" s="1" t="s">
        <v>440</v>
      </c>
      <c r="B1211" s="3">
        <v>126</v>
      </c>
      <c r="C1211" s="2" t="s">
        <v>438</v>
      </c>
    </row>
    <row r="1212" spans="1:3" hidden="1">
      <c r="A1212" s="1" t="s">
        <v>440</v>
      </c>
      <c r="B1212" s="3">
        <v>594</v>
      </c>
      <c r="C1212" s="2" t="s">
        <v>438</v>
      </c>
    </row>
    <row r="1213" spans="1:3" hidden="1">
      <c r="A1213" s="1" t="s">
        <v>440</v>
      </c>
      <c r="B1213" s="3">
        <v>10.61</v>
      </c>
      <c r="C1213" s="2" t="s">
        <v>438</v>
      </c>
    </row>
    <row r="1214" spans="1:3">
      <c r="A1214" s="1" t="s">
        <v>1174</v>
      </c>
      <c r="B1214" s="3">
        <v>1031</v>
      </c>
      <c r="C1214" s="2" t="s">
        <v>47</v>
      </c>
    </row>
    <row r="1215" spans="1:3" hidden="1">
      <c r="A1215" s="1" t="s">
        <v>20</v>
      </c>
      <c r="B1215" s="3">
        <v>1031</v>
      </c>
      <c r="C1215" s="2" t="s">
        <v>47</v>
      </c>
    </row>
    <row r="1216" spans="1:3" hidden="1">
      <c r="A1216" s="1" t="s">
        <v>440</v>
      </c>
      <c r="B1216" s="3">
        <v>206</v>
      </c>
      <c r="C1216" s="2" t="s">
        <v>47</v>
      </c>
    </row>
    <row r="1217" spans="1:3" hidden="1">
      <c r="A1217" s="1" t="s">
        <v>440</v>
      </c>
      <c r="B1217" s="3">
        <v>516</v>
      </c>
      <c r="C1217" s="2" t="s">
        <v>47</v>
      </c>
    </row>
    <row r="1218" spans="1:3" hidden="1">
      <c r="A1218" s="1" t="s">
        <v>440</v>
      </c>
      <c r="B1218" s="3">
        <v>137</v>
      </c>
      <c r="C1218" s="2" t="s">
        <v>47</v>
      </c>
    </row>
    <row r="1219" spans="1:3" hidden="1">
      <c r="A1219" s="1" t="s">
        <v>440</v>
      </c>
      <c r="B1219" s="3">
        <v>500</v>
      </c>
      <c r="C1219" s="2" t="s">
        <v>47</v>
      </c>
    </row>
    <row r="1220" spans="1:3" hidden="1">
      <c r="A1220" s="1" t="s">
        <v>440</v>
      </c>
      <c r="B1220" s="3">
        <v>8.33</v>
      </c>
      <c r="C1220" s="2" t="s">
        <v>47</v>
      </c>
    </row>
    <row r="1221" spans="1:3" hidden="1">
      <c r="A1221" s="1" t="s">
        <v>437</v>
      </c>
      <c r="B1221" s="3">
        <v>600</v>
      </c>
      <c r="C1221" s="2" t="s">
        <v>442</v>
      </c>
    </row>
    <row r="1222" spans="1:3" hidden="1">
      <c r="A1222" s="1" t="s">
        <v>437</v>
      </c>
      <c r="B1222" s="3">
        <v>1450</v>
      </c>
      <c r="C1222" s="2" t="s">
        <v>214</v>
      </c>
    </row>
    <row r="1223" spans="1:3" hidden="1">
      <c r="A1223" s="1" t="s">
        <v>20</v>
      </c>
      <c r="B1223" s="3">
        <v>560</v>
      </c>
      <c r="C1223" s="2" t="s">
        <v>438</v>
      </c>
    </row>
    <row r="1224" spans="1:3" hidden="1">
      <c r="A1224" s="1" t="s">
        <v>440</v>
      </c>
      <c r="B1224" s="3">
        <v>126</v>
      </c>
      <c r="C1224" s="2" t="s">
        <v>438</v>
      </c>
    </row>
    <row r="1225" spans="1:3" hidden="1">
      <c r="A1225" s="1" t="s">
        <v>20</v>
      </c>
      <c r="B1225" s="3">
        <v>1769</v>
      </c>
      <c r="C1225" s="2" t="s">
        <v>131</v>
      </c>
    </row>
    <row r="1226" spans="1:3" hidden="1">
      <c r="A1226" s="1" t="s">
        <v>440</v>
      </c>
      <c r="B1226" s="3">
        <v>177</v>
      </c>
      <c r="C1226" s="2" t="s">
        <v>131</v>
      </c>
    </row>
    <row r="1227" spans="1:3" hidden="1">
      <c r="A1227" s="1" t="s">
        <v>440</v>
      </c>
      <c r="B1227" s="3">
        <v>442</v>
      </c>
      <c r="C1227" s="2" t="s">
        <v>131</v>
      </c>
    </row>
    <row r="1228" spans="1:3" hidden="1">
      <c r="A1228" s="1" t="s">
        <v>440</v>
      </c>
      <c r="B1228" s="3">
        <v>96</v>
      </c>
      <c r="C1228" s="2" t="s">
        <v>131</v>
      </c>
    </row>
    <row r="1229" spans="1:3" hidden="1">
      <c r="A1229" s="1" t="s">
        <v>440</v>
      </c>
      <c r="B1229" s="3">
        <v>501</v>
      </c>
      <c r="C1229" s="2" t="s">
        <v>131</v>
      </c>
    </row>
    <row r="1230" spans="1:3" hidden="1">
      <c r="A1230" s="1" t="s">
        <v>440</v>
      </c>
      <c r="B1230" s="3">
        <v>8.35</v>
      </c>
      <c r="C1230" s="2" t="s">
        <v>131</v>
      </c>
    </row>
    <row r="1231" spans="1:3" hidden="1">
      <c r="A1231" s="1" t="s">
        <v>20</v>
      </c>
      <c r="B1231" s="3">
        <v>1052</v>
      </c>
      <c r="C1231" s="2" t="s">
        <v>442</v>
      </c>
    </row>
    <row r="1232" spans="1:3">
      <c r="A1232" s="1" t="s">
        <v>1174</v>
      </c>
      <c r="B1232" s="3">
        <v>1236</v>
      </c>
      <c r="C1232" s="2" t="s">
        <v>442</v>
      </c>
    </row>
    <row r="1233" spans="1:3" hidden="1">
      <c r="A1233" s="1" t="s">
        <v>440</v>
      </c>
      <c r="B1233" s="3">
        <v>145</v>
      </c>
      <c r="C1233" s="2" t="s">
        <v>442</v>
      </c>
    </row>
    <row r="1234" spans="1:3" hidden="1">
      <c r="A1234" s="1" t="s">
        <v>440</v>
      </c>
      <c r="B1234" s="3">
        <v>572</v>
      </c>
      <c r="C1234" s="2" t="s">
        <v>442</v>
      </c>
    </row>
    <row r="1235" spans="1:3" hidden="1">
      <c r="A1235" s="1" t="s">
        <v>440</v>
      </c>
      <c r="B1235" s="3">
        <v>169</v>
      </c>
      <c r="C1235" s="2" t="s">
        <v>442</v>
      </c>
    </row>
    <row r="1236" spans="1:3" hidden="1">
      <c r="A1236" s="1" t="s">
        <v>440</v>
      </c>
      <c r="B1236" s="3">
        <v>514</v>
      </c>
      <c r="C1236" s="2" t="s">
        <v>442</v>
      </c>
    </row>
    <row r="1237" spans="1:3" hidden="1">
      <c r="A1237" s="1" t="s">
        <v>440</v>
      </c>
      <c r="B1237" s="3">
        <v>10.26</v>
      </c>
      <c r="C1237" s="2" t="s">
        <v>442</v>
      </c>
    </row>
    <row r="1238" spans="1:3">
      <c r="A1238" s="1" t="s">
        <v>1172</v>
      </c>
      <c r="B1238" s="3">
        <v>816</v>
      </c>
      <c r="C1238" s="2" t="s">
        <v>1235</v>
      </c>
    </row>
    <row r="1239" spans="1:3" hidden="1">
      <c r="A1239" s="1" t="s">
        <v>437</v>
      </c>
      <c r="B1239" s="3">
        <v>82</v>
      </c>
      <c r="C1239" s="2" t="s">
        <v>1235</v>
      </c>
    </row>
    <row r="1240" spans="1:3" hidden="1">
      <c r="A1240" s="1" t="s">
        <v>437</v>
      </c>
      <c r="B1240" s="3">
        <v>204</v>
      </c>
      <c r="C1240" s="2" t="s">
        <v>1235</v>
      </c>
    </row>
    <row r="1241" spans="1:3" hidden="1">
      <c r="A1241" s="1" t="s">
        <v>437</v>
      </c>
      <c r="B1241" s="3">
        <v>149</v>
      </c>
      <c r="C1241" s="2" t="s">
        <v>1235</v>
      </c>
    </row>
    <row r="1242" spans="1:3" hidden="1">
      <c r="A1242" s="1" t="s">
        <v>437</v>
      </c>
      <c r="B1242" s="3">
        <v>381</v>
      </c>
      <c r="C1242" s="2" t="s">
        <v>1235</v>
      </c>
    </row>
    <row r="1243" spans="1:3">
      <c r="A1243" s="1" t="s">
        <v>1175</v>
      </c>
      <c r="B1243" s="3">
        <v>18.36</v>
      </c>
      <c r="C1243" s="2" t="s">
        <v>1235</v>
      </c>
    </row>
    <row r="1244" spans="1:3">
      <c r="A1244" s="1" t="s">
        <v>1172</v>
      </c>
      <c r="B1244" s="3">
        <v>10256</v>
      </c>
      <c r="C1244" s="2" t="s">
        <v>1236</v>
      </c>
    </row>
    <row r="1245" spans="1:3" hidden="1">
      <c r="A1245" s="1" t="s">
        <v>437</v>
      </c>
      <c r="B1245" s="3">
        <v>1024</v>
      </c>
      <c r="C1245" s="2" t="s">
        <v>1236</v>
      </c>
    </row>
    <row r="1246" spans="1:3" hidden="1">
      <c r="A1246" s="1" t="s">
        <v>437</v>
      </c>
      <c r="B1246" s="3">
        <v>2564</v>
      </c>
      <c r="C1246" s="2" t="s">
        <v>1236</v>
      </c>
    </row>
    <row r="1247" spans="1:3" hidden="1">
      <c r="A1247" s="1" t="s">
        <v>437</v>
      </c>
      <c r="B1247" s="3">
        <v>668</v>
      </c>
      <c r="C1247" s="2" t="s">
        <v>1236</v>
      </c>
    </row>
    <row r="1248" spans="1:3" hidden="1">
      <c r="A1248" s="1" t="s">
        <v>437</v>
      </c>
      <c r="B1248" s="3">
        <v>6000</v>
      </c>
      <c r="C1248" s="2" t="s">
        <v>1236</v>
      </c>
    </row>
    <row r="1249" spans="1:3">
      <c r="A1249" s="1" t="s">
        <v>1175</v>
      </c>
      <c r="B1249" s="3">
        <v>230.76</v>
      </c>
      <c r="C1249" s="2" t="s">
        <v>1236</v>
      </c>
    </row>
    <row r="1250" spans="1:3">
      <c r="A1250" s="1" t="s">
        <v>1172</v>
      </c>
      <c r="B1250" s="3">
        <v>15000</v>
      </c>
      <c r="C1250" s="2" t="s">
        <v>444</v>
      </c>
    </row>
    <row r="1251" spans="1:3" hidden="1">
      <c r="A1251" s="1" t="s">
        <v>437</v>
      </c>
      <c r="B1251" s="3">
        <v>1500</v>
      </c>
      <c r="C1251" s="2" t="s">
        <v>444</v>
      </c>
    </row>
    <row r="1252" spans="1:3" hidden="1">
      <c r="A1252" s="1" t="s">
        <v>437</v>
      </c>
      <c r="B1252" s="3">
        <v>3750</v>
      </c>
      <c r="C1252" s="2" t="s">
        <v>444</v>
      </c>
    </row>
    <row r="1253" spans="1:3" hidden="1">
      <c r="A1253" s="1" t="s">
        <v>437</v>
      </c>
      <c r="B1253" s="3">
        <v>975</v>
      </c>
      <c r="C1253" s="2" t="s">
        <v>444</v>
      </c>
    </row>
    <row r="1254" spans="1:3" hidden="1">
      <c r="A1254" s="1" t="s">
        <v>437</v>
      </c>
      <c r="B1254" s="3">
        <v>2500</v>
      </c>
      <c r="C1254" s="2" t="s">
        <v>444</v>
      </c>
    </row>
    <row r="1255" spans="1:3">
      <c r="A1255" s="1" t="s">
        <v>1175</v>
      </c>
      <c r="B1255" s="3">
        <v>337.5</v>
      </c>
      <c r="C1255" s="2" t="s">
        <v>444</v>
      </c>
    </row>
    <row r="1256" spans="1:3" hidden="1">
      <c r="A1256" s="1" t="s">
        <v>437</v>
      </c>
      <c r="B1256" s="3">
        <v>510</v>
      </c>
      <c r="C1256" s="2" t="s">
        <v>442</v>
      </c>
    </row>
    <row r="1257" spans="1:3">
      <c r="A1257" s="1" t="s">
        <v>1172</v>
      </c>
      <c r="B1257" s="3">
        <v>5254</v>
      </c>
      <c r="C1257" s="2" t="s">
        <v>441</v>
      </c>
    </row>
    <row r="1258" spans="1:3" hidden="1">
      <c r="A1258" s="1" t="s">
        <v>437</v>
      </c>
      <c r="B1258" s="3">
        <v>605</v>
      </c>
      <c r="C1258" s="2" t="s">
        <v>441</v>
      </c>
    </row>
    <row r="1259" spans="1:3" hidden="1">
      <c r="A1259" s="1" t="s">
        <v>437</v>
      </c>
      <c r="B1259" s="3">
        <v>1314</v>
      </c>
      <c r="C1259" s="2" t="s">
        <v>441</v>
      </c>
    </row>
    <row r="1260" spans="1:3" hidden="1">
      <c r="A1260" s="1" t="s">
        <v>437</v>
      </c>
      <c r="B1260" s="3">
        <v>412</v>
      </c>
      <c r="C1260" s="2" t="s">
        <v>441</v>
      </c>
    </row>
    <row r="1261" spans="1:3" hidden="1">
      <c r="A1261" s="1" t="s">
        <v>437</v>
      </c>
      <c r="B1261" s="3">
        <v>20</v>
      </c>
      <c r="C1261" s="2" t="s">
        <v>441</v>
      </c>
    </row>
    <row r="1262" spans="1:3">
      <c r="A1262" s="1" t="s">
        <v>1175</v>
      </c>
      <c r="B1262" s="3">
        <v>118.22</v>
      </c>
      <c r="C1262" s="2" t="s">
        <v>441</v>
      </c>
    </row>
    <row r="1263" spans="1:3">
      <c r="A1263" s="1" t="s">
        <v>1175</v>
      </c>
      <c r="B1263" s="3">
        <v>-0.6</v>
      </c>
      <c r="C1263" s="2" t="s">
        <v>16</v>
      </c>
    </row>
    <row r="1264" spans="1:3" hidden="1">
      <c r="A1264" s="1"/>
      <c r="B1264" s="4">
        <v>9156866.9600000009</v>
      </c>
      <c r="C1264" s="4" t="s">
        <v>7</v>
      </c>
    </row>
  </sheetData>
  <autoFilter ref="A1:C1264">
    <filterColumn colId="0">
      <filters>
        <filter val="6021"/>
        <filter val="6022"/>
        <filter val="6024"/>
        <filter val="603"/>
        <filter val="605.1"/>
        <filter val="605.2"/>
        <filter val="605.3"/>
        <filter val="607"/>
        <filter val="611.2"/>
        <filter val="613"/>
        <filter val="623.1"/>
        <filter val="626"/>
        <filter val="627"/>
        <filter val="628"/>
        <filter val="635"/>
        <filter val="641"/>
        <filter val="642"/>
        <filter val="6458.1"/>
        <filter val="6458.5"/>
        <filter val="646"/>
        <filter val="658.01"/>
        <filter val="658.07"/>
        <filter val="658.08"/>
        <filter val="658.09"/>
        <filter val="6811"/>
        <filter val="6812"/>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K346"/>
  <sheetViews>
    <sheetView workbookViewId="0">
      <selection activeCell="E4" sqref="E4 E7 E11 E14 E18 E21 E27 E33 E36 E40 E44 E49 E54 E57 E61 E66 E68 E70 E74 E79 E84 E88 E91 E93 E95 E104 E109 E111 E116 E140 E147 E149 E151 E155 E158 E162 E166 E168 E170 E172 E174 E177 E179"/>
      <pivotSelection pane="bottomRight" showHeader="1" axis="axisRow" activeRow="3" activeCol="4" previousRow="3" previousCol="4" click="1" r:id="rId1">
        <pivotArea dataOnly="0" labelOnly="1" fieldPosition="0">
          <references count="1">
            <reference field="2" count="0"/>
          </references>
        </pivotArea>
      </pivotSelection>
    </sheetView>
  </sheetViews>
  <sheetFormatPr defaultRowHeight="15"/>
  <cols>
    <col min="1" max="1" width="20" customWidth="1"/>
    <col min="2" max="2" width="27.7109375" customWidth="1"/>
    <col min="3" max="3" width="31" customWidth="1"/>
    <col min="5" max="5" width="35" bestFit="1" customWidth="1"/>
    <col min="6" max="6" width="12.28515625" bestFit="1" customWidth="1"/>
  </cols>
  <sheetData>
    <row r="1" spans="1:11">
      <c r="A1" s="8" t="s">
        <v>8</v>
      </c>
      <c r="B1" s="8" t="s">
        <v>10</v>
      </c>
      <c r="C1" s="5" t="s">
        <v>6</v>
      </c>
      <c r="G1" s="14" t="s">
        <v>1241</v>
      </c>
      <c r="H1" s="14" t="s">
        <v>1242</v>
      </c>
      <c r="I1" s="15" t="s">
        <v>1243</v>
      </c>
      <c r="J1" s="14" t="s">
        <v>1244</v>
      </c>
      <c r="K1" s="16" t="s">
        <v>1245</v>
      </c>
    </row>
    <row r="2" spans="1:11">
      <c r="A2" s="9" t="s">
        <v>30</v>
      </c>
      <c r="B2" s="3">
        <v>27</v>
      </c>
      <c r="C2" s="2" t="s">
        <v>172</v>
      </c>
      <c r="G2" s="14" t="s">
        <v>1246</v>
      </c>
      <c r="H2" s="14" t="s">
        <v>1247</v>
      </c>
      <c r="I2" s="15" t="s">
        <v>1248</v>
      </c>
      <c r="J2" s="14" t="s">
        <v>1249</v>
      </c>
      <c r="K2" s="16" t="s">
        <v>1250</v>
      </c>
    </row>
    <row r="3" spans="1:11">
      <c r="A3" s="9" t="s">
        <v>30</v>
      </c>
      <c r="B3" s="3">
        <v>29</v>
      </c>
      <c r="C3" s="2" t="s">
        <v>172</v>
      </c>
      <c r="E3" s="10" t="s">
        <v>1238</v>
      </c>
      <c r="F3" t="s">
        <v>1240</v>
      </c>
    </row>
    <row r="4" spans="1:11">
      <c r="A4" s="9" t="s">
        <v>30</v>
      </c>
      <c r="B4" s="3">
        <v>5</v>
      </c>
      <c r="C4" s="2" t="s">
        <v>172</v>
      </c>
      <c r="E4" s="17" t="s">
        <v>1119</v>
      </c>
      <c r="F4" s="18">
        <v>1521.7600000000002</v>
      </c>
      <c r="G4" s="19"/>
      <c r="H4" s="19">
        <v>858</v>
      </c>
      <c r="I4" s="19"/>
      <c r="J4" s="19">
        <v>858</v>
      </c>
      <c r="K4" s="19"/>
    </row>
    <row r="5" spans="1:11">
      <c r="A5" s="9" t="s">
        <v>38</v>
      </c>
      <c r="B5" s="3">
        <v>7.23</v>
      </c>
      <c r="C5" s="2" t="s">
        <v>172</v>
      </c>
      <c r="E5" s="13" t="s">
        <v>55</v>
      </c>
      <c r="F5" s="12">
        <v>407.63</v>
      </c>
    </row>
    <row r="6" spans="1:11">
      <c r="A6" s="9" t="s">
        <v>38</v>
      </c>
      <c r="B6" s="3">
        <v>155.4</v>
      </c>
      <c r="C6" s="2" t="s">
        <v>44</v>
      </c>
      <c r="E6" s="13" t="s">
        <v>1177</v>
      </c>
      <c r="F6" s="12">
        <v>1114.1300000000001</v>
      </c>
    </row>
    <row r="7" spans="1:11">
      <c r="A7" s="9" t="s">
        <v>38</v>
      </c>
      <c r="B7" s="3">
        <v>9.24</v>
      </c>
      <c r="C7" s="2" t="s">
        <v>47</v>
      </c>
      <c r="E7" s="17" t="s">
        <v>318</v>
      </c>
      <c r="F7" s="18">
        <v>3321.68</v>
      </c>
      <c r="G7" s="19">
        <f>GETPIVOTDATA("debit",$E$3,"debitor","6021","Gestiunea","06 GFH")+GETPIVOTDATA("debit",$E$3,"debitor","6024","Gestiunea","06 GFH")</f>
        <v>226.12</v>
      </c>
      <c r="H7" s="19">
        <v>2851</v>
      </c>
      <c r="I7" s="19">
        <v>2837</v>
      </c>
      <c r="J7" s="19">
        <v>14</v>
      </c>
      <c r="K7" s="19">
        <f>G7/H7*J7</f>
        <v>1.1103753069098563</v>
      </c>
    </row>
    <row r="8" spans="1:11">
      <c r="A8" s="9" t="s">
        <v>50</v>
      </c>
      <c r="B8" s="3">
        <v>217.64</v>
      </c>
      <c r="C8" s="2" t="s">
        <v>52</v>
      </c>
      <c r="E8" s="13" t="s">
        <v>38</v>
      </c>
      <c r="F8" s="12">
        <v>40.21</v>
      </c>
    </row>
    <row r="9" spans="1:11">
      <c r="A9" s="9" t="s">
        <v>55</v>
      </c>
      <c r="B9" s="3">
        <v>12.64</v>
      </c>
      <c r="C9" s="2" t="s">
        <v>57</v>
      </c>
      <c r="E9" s="13" t="s">
        <v>55</v>
      </c>
      <c r="F9" s="12">
        <v>3095.56</v>
      </c>
    </row>
    <row r="10" spans="1:11">
      <c r="A10" s="9" t="s">
        <v>55</v>
      </c>
      <c r="B10" s="3">
        <v>27.73</v>
      </c>
      <c r="C10" s="2" t="s">
        <v>52</v>
      </c>
      <c r="E10" s="13" t="s">
        <v>50</v>
      </c>
      <c r="F10" s="12">
        <v>185.91</v>
      </c>
    </row>
    <row r="11" spans="1:11">
      <c r="A11" s="9" t="s">
        <v>38</v>
      </c>
      <c r="B11" s="3">
        <v>4.03</v>
      </c>
      <c r="C11" s="2" t="s">
        <v>52</v>
      </c>
      <c r="E11" s="17" t="s">
        <v>447</v>
      </c>
      <c r="F11" s="18">
        <v>2411.04</v>
      </c>
      <c r="G11" s="19">
        <f>GETPIVOTDATA("debit",$E$3,"debitor","6021","Gestiunea","06 GFI")</f>
        <v>5.87</v>
      </c>
      <c r="H11" s="19">
        <v>2330</v>
      </c>
      <c r="I11" s="19">
        <v>2298</v>
      </c>
      <c r="J11" s="19">
        <v>32</v>
      </c>
      <c r="K11" s="19">
        <f>G11/H11*J11</f>
        <v>8.0618025751072964E-2</v>
      </c>
    </row>
    <row r="12" spans="1:11">
      <c r="A12" s="9" t="s">
        <v>81</v>
      </c>
      <c r="B12" s="3">
        <v>134.44999999999999</v>
      </c>
      <c r="C12" s="2" t="s">
        <v>82</v>
      </c>
      <c r="E12" s="13" t="s">
        <v>38</v>
      </c>
      <c r="F12" s="12">
        <v>5.87</v>
      </c>
    </row>
    <row r="13" spans="1:11">
      <c r="A13" s="9" t="s">
        <v>81</v>
      </c>
      <c r="B13" s="3">
        <v>210.08</v>
      </c>
      <c r="C13" s="2" t="s">
        <v>87</v>
      </c>
      <c r="E13" s="13" t="s">
        <v>55</v>
      </c>
      <c r="F13" s="12">
        <v>2405.17</v>
      </c>
    </row>
    <row r="14" spans="1:11">
      <c r="A14" s="9" t="s">
        <v>107</v>
      </c>
      <c r="B14" s="3">
        <v>-5187</v>
      </c>
      <c r="C14" s="2" t="s">
        <v>172</v>
      </c>
      <c r="E14" s="17" t="s">
        <v>139</v>
      </c>
      <c r="F14" s="18">
        <v>5775.26</v>
      </c>
      <c r="G14" s="19">
        <f>GETPIVOTDATA("debit",$E$3,"debitor","6021","Gestiunea","06 GJR")+GETPIVOTDATA("debit",$E$3,"debitor","6024","Gestiunea","06 GJR")</f>
        <v>173.51999999999998</v>
      </c>
      <c r="H14" s="19">
        <v>6180</v>
      </c>
      <c r="I14" s="19">
        <v>6156</v>
      </c>
      <c r="J14" s="19">
        <v>24</v>
      </c>
      <c r="K14" s="19">
        <f>G14/H14*J14</f>
        <v>0.67386407766990286</v>
      </c>
    </row>
    <row r="15" spans="1:11">
      <c r="A15" s="9" t="s">
        <v>30</v>
      </c>
      <c r="B15" s="3">
        <v>4</v>
      </c>
      <c r="C15" s="2" t="s">
        <v>172</v>
      </c>
      <c r="E15" s="13" t="s">
        <v>38</v>
      </c>
      <c r="F15" s="12">
        <v>35.010000000000005</v>
      </c>
    </row>
    <row r="16" spans="1:11">
      <c r="A16" s="9" t="s">
        <v>30</v>
      </c>
      <c r="B16" s="3">
        <v>5</v>
      </c>
      <c r="C16" s="2" t="s">
        <v>172</v>
      </c>
      <c r="E16" s="13" t="s">
        <v>55</v>
      </c>
      <c r="F16" s="12">
        <v>5601.74</v>
      </c>
    </row>
    <row r="17" spans="1:11">
      <c r="A17" s="9" t="s">
        <v>55</v>
      </c>
      <c r="B17" s="3">
        <v>9.24</v>
      </c>
      <c r="C17" s="2" t="s">
        <v>125</v>
      </c>
      <c r="E17" s="13" t="s">
        <v>50</v>
      </c>
      <c r="F17" s="12">
        <v>138.51</v>
      </c>
    </row>
    <row r="18" spans="1:11">
      <c r="A18" s="9" t="s">
        <v>55</v>
      </c>
      <c r="B18" s="3">
        <v>14.41</v>
      </c>
      <c r="C18" s="2" t="s">
        <v>128</v>
      </c>
      <c r="E18" s="17" t="s">
        <v>453</v>
      </c>
      <c r="F18" s="18">
        <v>5967.3799999999992</v>
      </c>
      <c r="G18" s="19"/>
      <c r="H18" s="19">
        <v>5800</v>
      </c>
      <c r="I18" s="19">
        <v>5800</v>
      </c>
      <c r="J18" s="19"/>
      <c r="K18" s="19"/>
    </row>
    <row r="19" spans="1:11">
      <c r="A19" s="9" t="s">
        <v>50</v>
      </c>
      <c r="B19" s="3">
        <v>12.8</v>
      </c>
      <c r="C19" s="2" t="s">
        <v>131</v>
      </c>
      <c r="E19" s="13" t="s">
        <v>55</v>
      </c>
      <c r="F19" s="12">
        <v>5569.98</v>
      </c>
    </row>
    <row r="20" spans="1:11">
      <c r="A20" s="9" t="s">
        <v>38</v>
      </c>
      <c r="B20" s="3">
        <v>8.9499999999999993</v>
      </c>
      <c r="C20" s="2" t="s">
        <v>172</v>
      </c>
      <c r="E20" s="13" t="s">
        <v>50</v>
      </c>
      <c r="F20" s="12">
        <v>397.4</v>
      </c>
    </row>
    <row r="21" spans="1:11">
      <c r="A21" s="9" t="s">
        <v>55</v>
      </c>
      <c r="B21" s="3">
        <v>13.1</v>
      </c>
      <c r="C21" s="2" t="s">
        <v>136</v>
      </c>
      <c r="E21" s="17" t="s">
        <v>82</v>
      </c>
      <c r="F21" s="18">
        <v>7051.5</v>
      </c>
      <c r="G21" s="19"/>
      <c r="H21" s="19">
        <v>2270</v>
      </c>
      <c r="I21" s="19">
        <v>2270</v>
      </c>
      <c r="J21" s="19"/>
      <c r="K21" s="19"/>
    </row>
    <row r="22" spans="1:11">
      <c r="A22" s="9" t="s">
        <v>50</v>
      </c>
      <c r="B22" s="3">
        <v>88.09</v>
      </c>
      <c r="C22" s="2" t="s">
        <v>139</v>
      </c>
      <c r="E22" s="13" t="s">
        <v>38</v>
      </c>
      <c r="F22" s="12">
        <v>1109.71</v>
      </c>
    </row>
    <row r="23" spans="1:11">
      <c r="A23" s="9" t="s">
        <v>38</v>
      </c>
      <c r="B23" s="3">
        <v>5.87</v>
      </c>
      <c r="C23" s="2" t="s">
        <v>142</v>
      </c>
      <c r="E23" s="13" t="s">
        <v>55</v>
      </c>
      <c r="F23" s="12">
        <v>2465.87</v>
      </c>
    </row>
    <row r="24" spans="1:11">
      <c r="A24" s="9" t="s">
        <v>55</v>
      </c>
      <c r="B24" s="3">
        <v>20.96</v>
      </c>
      <c r="C24" s="2" t="s">
        <v>145</v>
      </c>
      <c r="E24" s="13" t="s">
        <v>50</v>
      </c>
      <c r="F24" s="12">
        <v>3033.4700000000003</v>
      </c>
    </row>
    <row r="25" spans="1:11">
      <c r="A25" s="9" t="s">
        <v>55</v>
      </c>
      <c r="B25" s="3">
        <v>26.2</v>
      </c>
      <c r="C25" s="2" t="s">
        <v>148</v>
      </c>
      <c r="E25" s="13" t="s">
        <v>1169</v>
      </c>
      <c r="F25" s="12">
        <v>48</v>
      </c>
    </row>
    <row r="26" spans="1:11">
      <c r="A26" s="9" t="s">
        <v>38</v>
      </c>
      <c r="B26" s="3">
        <v>1.18</v>
      </c>
      <c r="C26" s="2" t="s">
        <v>47</v>
      </c>
      <c r="E26" s="13" t="s">
        <v>81</v>
      </c>
      <c r="F26" s="12">
        <v>394.45</v>
      </c>
    </row>
    <row r="27" spans="1:11">
      <c r="A27" s="9" t="s">
        <v>38</v>
      </c>
      <c r="B27" s="3">
        <v>28.44</v>
      </c>
      <c r="C27" s="2" t="s">
        <v>172</v>
      </c>
      <c r="E27" s="17" t="s">
        <v>223</v>
      </c>
      <c r="F27" s="18">
        <v>8108.62</v>
      </c>
      <c r="G27" s="19">
        <f>GETPIVOTDATA("debit",$E$3,"debitor","6021","Gestiunea","06 KJE")+GETPIVOTDATA("debit",$E$3,"debitor","6024","Gestiunea","06 KJE")+GETPIVOTDATA("debit",$E$3,"debitor","613","Gestiunea","06 KJE")+GETPIVOTDATA("debit",$E$3,"debitor","628","Gestiunea","06 KJE")</f>
        <v>1913.49</v>
      </c>
      <c r="H27" s="19">
        <v>6390</v>
      </c>
      <c r="I27" s="19">
        <v>6386</v>
      </c>
      <c r="J27" s="19">
        <v>4</v>
      </c>
      <c r="K27" s="19">
        <f>G27/H27*J27</f>
        <v>1.1978028169014086</v>
      </c>
    </row>
    <row r="28" spans="1:11">
      <c r="A28" s="9" t="s">
        <v>38</v>
      </c>
      <c r="B28" s="3">
        <v>1.34</v>
      </c>
      <c r="C28" s="2" t="s">
        <v>125</v>
      </c>
      <c r="E28" s="13" t="s">
        <v>38</v>
      </c>
      <c r="F28" s="12">
        <v>5.87</v>
      </c>
    </row>
    <row r="29" spans="1:11">
      <c r="A29" s="9" t="s">
        <v>55</v>
      </c>
      <c r="B29" s="3">
        <v>9.24</v>
      </c>
      <c r="C29" s="2" t="s">
        <v>139</v>
      </c>
      <c r="E29" s="13" t="s">
        <v>55</v>
      </c>
      <c r="F29" s="12">
        <v>6195.13</v>
      </c>
    </row>
    <row r="30" spans="1:11">
      <c r="A30" s="9" t="s">
        <v>38</v>
      </c>
      <c r="B30" s="3">
        <v>40.130000000000003</v>
      </c>
      <c r="C30" s="2" t="s">
        <v>47</v>
      </c>
      <c r="E30" s="13" t="s">
        <v>50</v>
      </c>
      <c r="F30" s="12">
        <v>1423.15</v>
      </c>
    </row>
    <row r="31" spans="1:11">
      <c r="A31" s="9" t="s">
        <v>38</v>
      </c>
      <c r="B31" s="3">
        <v>1.34</v>
      </c>
      <c r="C31" s="2" t="s">
        <v>139</v>
      </c>
      <c r="E31" s="13" t="s">
        <v>1169</v>
      </c>
      <c r="F31" s="12">
        <v>48</v>
      </c>
    </row>
    <row r="32" spans="1:11">
      <c r="A32" s="9" t="s">
        <v>171</v>
      </c>
      <c r="B32" s="3">
        <v>17</v>
      </c>
      <c r="C32" s="2" t="s">
        <v>172</v>
      </c>
      <c r="E32" s="13" t="s">
        <v>81</v>
      </c>
      <c r="F32" s="12">
        <v>436.47</v>
      </c>
    </row>
    <row r="33" spans="1:11">
      <c r="A33" s="9" t="s">
        <v>81</v>
      </c>
      <c r="B33" s="3">
        <v>421.02</v>
      </c>
      <c r="C33" s="2" t="s">
        <v>172</v>
      </c>
      <c r="E33" s="17" t="s">
        <v>128</v>
      </c>
      <c r="F33" s="18">
        <v>14825.410000000002</v>
      </c>
      <c r="G33" s="19"/>
      <c r="H33" s="19">
        <v>5745</v>
      </c>
      <c r="I33" s="19">
        <v>5745</v>
      </c>
      <c r="J33" s="19"/>
      <c r="K33" s="19"/>
    </row>
    <row r="34" spans="1:11">
      <c r="A34" s="9" t="s">
        <v>30</v>
      </c>
      <c r="B34" s="3">
        <v>6.51</v>
      </c>
      <c r="C34" s="2" t="s">
        <v>172</v>
      </c>
      <c r="E34" s="13" t="s">
        <v>55</v>
      </c>
      <c r="F34" s="12">
        <v>13611.400000000001</v>
      </c>
    </row>
    <row r="35" spans="1:11">
      <c r="A35" s="9" t="s">
        <v>55</v>
      </c>
      <c r="B35" s="3">
        <v>27.51</v>
      </c>
      <c r="C35" s="2" t="s">
        <v>184</v>
      </c>
      <c r="E35" s="13" t="s">
        <v>1169</v>
      </c>
      <c r="F35" s="12">
        <v>1214.01</v>
      </c>
    </row>
    <row r="36" spans="1:11">
      <c r="A36" s="9" t="s">
        <v>55</v>
      </c>
      <c r="B36" s="3">
        <v>46.22</v>
      </c>
      <c r="C36" s="2" t="s">
        <v>82</v>
      </c>
      <c r="E36" s="17" t="s">
        <v>521</v>
      </c>
      <c r="F36" s="18">
        <v>4463.33</v>
      </c>
      <c r="G36" s="19">
        <f>GETPIVOTDATA("debit",$E$3,"debitor","628","Gestiunea","06 VGS")+GETPIVOTDATA("debit",$E$3,"debitor","635","Gestiunea","06 VGS")</f>
        <v>589.27</v>
      </c>
      <c r="H36" s="19">
        <v>1854</v>
      </c>
      <c r="I36" s="19">
        <v>1605</v>
      </c>
      <c r="J36" s="19">
        <v>249</v>
      </c>
      <c r="K36" s="19">
        <f>G36/H36*J36</f>
        <v>79.141440129449833</v>
      </c>
    </row>
    <row r="37" spans="1:11">
      <c r="A37" s="9" t="s">
        <v>38</v>
      </c>
      <c r="B37" s="3">
        <v>6.72</v>
      </c>
      <c r="C37" s="2" t="s">
        <v>82</v>
      </c>
      <c r="E37" s="13" t="s">
        <v>55</v>
      </c>
      <c r="F37" s="12">
        <v>3874.06</v>
      </c>
    </row>
    <row r="38" spans="1:11">
      <c r="A38" s="9" t="s">
        <v>171</v>
      </c>
      <c r="B38" s="3">
        <v>65.540000000000006</v>
      </c>
      <c r="C38" s="2" t="s">
        <v>172</v>
      </c>
      <c r="E38" s="13" t="s">
        <v>81</v>
      </c>
      <c r="F38" s="12">
        <v>560</v>
      </c>
    </row>
    <row r="39" spans="1:11">
      <c r="A39" s="9" t="s">
        <v>81</v>
      </c>
      <c r="B39" s="3">
        <v>487</v>
      </c>
      <c r="C39" s="2" t="s">
        <v>172</v>
      </c>
      <c r="E39" s="13" t="s">
        <v>107</v>
      </c>
      <c r="F39" s="12">
        <v>29.27</v>
      </c>
    </row>
    <row r="40" spans="1:11">
      <c r="A40" s="9" t="s">
        <v>202</v>
      </c>
      <c r="B40" s="3">
        <v>41.68</v>
      </c>
      <c r="C40" s="2" t="s">
        <v>172</v>
      </c>
      <c r="E40" s="17" t="s">
        <v>142</v>
      </c>
      <c r="F40" s="18">
        <v>14661.65</v>
      </c>
      <c r="G40" s="19"/>
      <c r="H40" s="19">
        <v>5950</v>
      </c>
      <c r="I40" s="19">
        <v>5950</v>
      </c>
      <c r="J40" s="19"/>
      <c r="K40" s="19"/>
    </row>
    <row r="41" spans="1:11">
      <c r="A41" s="9" t="s">
        <v>207</v>
      </c>
      <c r="B41" s="3">
        <v>42.56</v>
      </c>
      <c r="C41" s="2" t="s">
        <v>172</v>
      </c>
      <c r="E41" s="13" t="s">
        <v>38</v>
      </c>
      <c r="F41" s="12">
        <v>7.05</v>
      </c>
    </row>
    <row r="42" spans="1:11">
      <c r="A42" s="9" t="s">
        <v>212</v>
      </c>
      <c r="B42" s="3">
        <v>470.59</v>
      </c>
      <c r="C42" s="2" t="s">
        <v>172</v>
      </c>
      <c r="E42" s="13" t="s">
        <v>55</v>
      </c>
      <c r="F42" s="12">
        <v>13440.59</v>
      </c>
    </row>
    <row r="43" spans="1:11">
      <c r="A43" s="9" t="s">
        <v>50</v>
      </c>
      <c r="B43" s="3">
        <v>409.53</v>
      </c>
      <c r="C43" s="2" t="s">
        <v>223</v>
      </c>
      <c r="E43" s="13" t="s">
        <v>1169</v>
      </c>
      <c r="F43" s="12">
        <v>1214.01</v>
      </c>
    </row>
    <row r="44" spans="1:11">
      <c r="A44" s="9" t="s">
        <v>55</v>
      </c>
      <c r="B44" s="3">
        <v>265.91000000000003</v>
      </c>
      <c r="C44" s="2" t="s">
        <v>223</v>
      </c>
      <c r="E44" s="17" t="s">
        <v>184</v>
      </c>
      <c r="F44" s="18">
        <v>19871.759999999998</v>
      </c>
      <c r="G44" s="19"/>
      <c r="H44" s="19">
        <v>5322</v>
      </c>
      <c r="I44" s="19">
        <v>5322</v>
      </c>
      <c r="J44" s="19"/>
      <c r="K44" s="19"/>
    </row>
    <row r="45" spans="1:11">
      <c r="A45" s="9" t="s">
        <v>81</v>
      </c>
      <c r="B45" s="3">
        <v>84.03</v>
      </c>
      <c r="C45" s="2" t="s">
        <v>148</v>
      </c>
      <c r="E45" s="13" t="s">
        <v>55</v>
      </c>
      <c r="F45" s="12">
        <v>12582.58</v>
      </c>
    </row>
    <row r="46" spans="1:11">
      <c r="A46" s="9" t="s">
        <v>81</v>
      </c>
      <c r="B46" s="3">
        <v>96.64</v>
      </c>
      <c r="C46" s="2" t="s">
        <v>57</v>
      </c>
      <c r="E46" s="13" t="s">
        <v>50</v>
      </c>
      <c r="F46" s="12">
        <v>5873.4900000000007</v>
      </c>
    </row>
    <row r="47" spans="1:11">
      <c r="A47" s="9" t="s">
        <v>171</v>
      </c>
      <c r="B47" s="3">
        <v>894.24</v>
      </c>
      <c r="C47" s="2" t="s">
        <v>172</v>
      </c>
      <c r="E47" s="13" t="s">
        <v>1169</v>
      </c>
      <c r="F47" s="12">
        <v>1214.01</v>
      </c>
    </row>
    <row r="48" spans="1:11">
      <c r="A48" s="9" t="s">
        <v>202</v>
      </c>
      <c r="B48" s="3">
        <v>38.869999999999997</v>
      </c>
      <c r="C48" s="2" t="s">
        <v>172</v>
      </c>
      <c r="E48" s="13" t="s">
        <v>81</v>
      </c>
      <c r="F48" s="12">
        <v>201.68</v>
      </c>
    </row>
    <row r="49" spans="1:11">
      <c r="A49" s="9" t="s">
        <v>38</v>
      </c>
      <c r="B49" s="3">
        <v>1450</v>
      </c>
      <c r="C49" s="2" t="s">
        <v>172</v>
      </c>
      <c r="E49" s="17" t="s">
        <v>136</v>
      </c>
      <c r="F49" s="18">
        <v>6711.3200000000006</v>
      </c>
      <c r="G49" s="19">
        <f>GETPIVOTDATA("debit",$E$3,"debitor","6021","Gestiunea","06 VGW")+GETPIVOTDATA("debit",$E$3,"debitor","613","Gestiunea","06 VGW")+GETPIVOTDATA("debit",$E$3,"debitor","635","Gestiunea","06 VGW")</f>
        <v>1278.4199999999998</v>
      </c>
      <c r="H49" s="19">
        <v>2705</v>
      </c>
      <c r="I49" s="19">
        <v>2327</v>
      </c>
      <c r="J49" s="19">
        <v>378</v>
      </c>
      <c r="K49" s="19">
        <f>G49/H49*J49</f>
        <v>178.64797042513862</v>
      </c>
    </row>
    <row r="50" spans="1:11">
      <c r="A50" s="9" t="s">
        <v>38</v>
      </c>
      <c r="B50" s="3">
        <v>392.81</v>
      </c>
      <c r="C50" s="2" t="s">
        <v>131</v>
      </c>
      <c r="E50" s="13" t="s">
        <v>38</v>
      </c>
      <c r="F50" s="12">
        <v>5.87</v>
      </c>
    </row>
    <row r="51" spans="1:11">
      <c r="A51" s="9" t="s">
        <v>55</v>
      </c>
      <c r="B51" s="3">
        <v>26.2</v>
      </c>
      <c r="C51" s="2" t="s">
        <v>142</v>
      </c>
      <c r="E51" s="13" t="s">
        <v>55</v>
      </c>
      <c r="F51" s="12">
        <v>5432.9000000000005</v>
      </c>
    </row>
    <row r="52" spans="1:11">
      <c r="A52" s="9" t="s">
        <v>55</v>
      </c>
      <c r="B52" s="3">
        <v>24.89</v>
      </c>
      <c r="C52" s="2" t="s">
        <v>128</v>
      </c>
      <c r="E52" s="13" t="s">
        <v>1169</v>
      </c>
      <c r="F52" s="12">
        <v>1214.01</v>
      </c>
    </row>
    <row r="53" spans="1:11">
      <c r="A53" s="9" t="s">
        <v>55</v>
      </c>
      <c r="B53" s="3">
        <v>18.34</v>
      </c>
      <c r="C53" s="2" t="s">
        <v>136</v>
      </c>
      <c r="E53" s="13" t="s">
        <v>107</v>
      </c>
      <c r="F53" s="12">
        <v>58.54</v>
      </c>
    </row>
    <row r="54" spans="1:11">
      <c r="A54" s="9" t="s">
        <v>38</v>
      </c>
      <c r="B54" s="3">
        <v>5.87</v>
      </c>
      <c r="C54" s="2" t="s">
        <v>136</v>
      </c>
      <c r="E54" s="17" t="s">
        <v>314</v>
      </c>
      <c r="F54" s="18">
        <v>13302.460000000001</v>
      </c>
      <c r="G54" s="19"/>
      <c r="H54" s="19">
        <v>5250</v>
      </c>
      <c r="I54" s="19">
        <v>5250</v>
      </c>
      <c r="J54" s="19"/>
      <c r="K54" s="19"/>
    </row>
    <row r="55" spans="1:11">
      <c r="A55" s="9" t="s">
        <v>81</v>
      </c>
      <c r="B55" s="3">
        <v>260</v>
      </c>
      <c r="C55" s="2" t="s">
        <v>223</v>
      </c>
      <c r="E55" s="13" t="s">
        <v>55</v>
      </c>
      <c r="F55" s="12">
        <v>12088.45</v>
      </c>
    </row>
    <row r="56" spans="1:11">
      <c r="A56" s="9" t="s">
        <v>202</v>
      </c>
      <c r="B56" s="3">
        <v>28.32</v>
      </c>
      <c r="C56" s="2" t="s">
        <v>172</v>
      </c>
      <c r="E56" s="13" t="s">
        <v>1169</v>
      </c>
      <c r="F56" s="12">
        <v>1214.01</v>
      </c>
    </row>
    <row r="57" spans="1:11">
      <c r="A57" s="9" t="s">
        <v>81</v>
      </c>
      <c r="B57" s="3">
        <v>260</v>
      </c>
      <c r="C57" s="2" t="s">
        <v>82</v>
      </c>
      <c r="E57" s="17" t="s">
        <v>145</v>
      </c>
      <c r="F57" s="18">
        <v>13120.590000000002</v>
      </c>
      <c r="G57" s="19">
        <f>GETPIVOTDATA("debit",$E$3,"debitor","6021","Gestiunea","06 VGY")+GETPIVOTDATA("debit",$E$3,"debitor","613","Gestiunea","06 VGY")</f>
        <v>1250.8799999999999</v>
      </c>
      <c r="H57" s="19">
        <v>4954</v>
      </c>
      <c r="I57" s="19">
        <v>4933</v>
      </c>
      <c r="J57" s="19">
        <v>21</v>
      </c>
      <c r="K57" s="19">
        <f>G57/H57*J57</f>
        <v>5.3024788050060554</v>
      </c>
    </row>
    <row r="58" spans="1:11">
      <c r="A58" s="9" t="s">
        <v>81</v>
      </c>
      <c r="B58" s="3">
        <v>41</v>
      </c>
      <c r="C58" s="2" t="s">
        <v>172</v>
      </c>
      <c r="E58" s="13" t="s">
        <v>38</v>
      </c>
      <c r="F58" s="12">
        <v>36.869999999999997</v>
      </c>
    </row>
    <row r="59" spans="1:11">
      <c r="A59" s="9" t="s">
        <v>30</v>
      </c>
      <c r="B59" s="3">
        <v>3</v>
      </c>
      <c r="C59" s="2" t="s">
        <v>172</v>
      </c>
      <c r="E59" s="13" t="s">
        <v>55</v>
      </c>
      <c r="F59" s="12">
        <v>11869.710000000001</v>
      </c>
    </row>
    <row r="60" spans="1:11">
      <c r="A60" s="9" t="s">
        <v>55</v>
      </c>
      <c r="B60" s="3">
        <v>20.96</v>
      </c>
      <c r="C60" s="2" t="s">
        <v>145</v>
      </c>
      <c r="E60" s="13" t="s">
        <v>1169</v>
      </c>
      <c r="F60" s="12">
        <v>1214.01</v>
      </c>
    </row>
    <row r="61" spans="1:11">
      <c r="A61" s="9" t="s">
        <v>55</v>
      </c>
      <c r="B61" s="3">
        <v>28.82</v>
      </c>
      <c r="C61" s="2" t="s">
        <v>314</v>
      </c>
      <c r="E61" s="17" t="s">
        <v>148</v>
      </c>
      <c r="F61" s="18">
        <v>22738.48</v>
      </c>
      <c r="G61" s="19"/>
      <c r="H61" s="19">
        <v>5966</v>
      </c>
      <c r="I61" s="19">
        <v>5966</v>
      </c>
      <c r="J61" s="19"/>
      <c r="K61" s="19"/>
    </row>
    <row r="62" spans="1:11">
      <c r="A62" s="9" t="s">
        <v>55</v>
      </c>
      <c r="B62" s="3">
        <v>27.51</v>
      </c>
      <c r="C62" s="2" t="s">
        <v>148</v>
      </c>
      <c r="E62" s="13" t="s">
        <v>55</v>
      </c>
      <c r="F62" s="12">
        <v>13995.87</v>
      </c>
    </row>
    <row r="63" spans="1:11">
      <c r="A63" s="9" t="s">
        <v>50</v>
      </c>
      <c r="B63" s="3">
        <v>157</v>
      </c>
      <c r="C63" s="2" t="s">
        <v>318</v>
      </c>
      <c r="E63" s="13" t="s">
        <v>577</v>
      </c>
      <c r="F63" s="12">
        <v>7444.57</v>
      </c>
    </row>
    <row r="64" spans="1:11">
      <c r="A64" s="9" t="s">
        <v>38</v>
      </c>
      <c r="B64" s="3">
        <v>108.38</v>
      </c>
      <c r="C64" s="2" t="s">
        <v>172</v>
      </c>
      <c r="E64" s="13" t="s">
        <v>1169</v>
      </c>
      <c r="F64" s="12">
        <v>1214.01</v>
      </c>
    </row>
    <row r="65" spans="1:11">
      <c r="A65" s="9" t="s">
        <v>38</v>
      </c>
      <c r="B65" s="3">
        <v>153.25</v>
      </c>
      <c r="C65" s="2" t="s">
        <v>131</v>
      </c>
      <c r="E65" s="13" t="s">
        <v>81</v>
      </c>
      <c r="F65" s="12">
        <v>84.03</v>
      </c>
    </row>
    <row r="66" spans="1:11">
      <c r="A66" s="9" t="s">
        <v>38</v>
      </c>
      <c r="B66" s="3">
        <v>1.18</v>
      </c>
      <c r="C66" s="2" t="s">
        <v>172</v>
      </c>
      <c r="E66" s="17" t="s">
        <v>1131</v>
      </c>
      <c r="F66" s="18">
        <v>1489.55</v>
      </c>
      <c r="G66" s="19"/>
      <c r="H66" s="19">
        <v>683</v>
      </c>
      <c r="I66" s="19">
        <v>683</v>
      </c>
      <c r="J66" s="19"/>
      <c r="K66" s="19"/>
    </row>
    <row r="67" spans="1:11">
      <c r="A67" s="9" t="s">
        <v>38</v>
      </c>
      <c r="B67" s="3">
        <v>33</v>
      </c>
      <c r="C67" s="2" t="s">
        <v>318</v>
      </c>
      <c r="E67" s="13" t="s">
        <v>55</v>
      </c>
      <c r="F67" s="12">
        <v>1489.55</v>
      </c>
    </row>
    <row r="68" spans="1:11">
      <c r="A68" s="9" t="s">
        <v>38</v>
      </c>
      <c r="B68" s="3">
        <v>35.71</v>
      </c>
      <c r="C68" s="2" t="s">
        <v>172</v>
      </c>
      <c r="E68" s="17" t="s">
        <v>1128</v>
      </c>
      <c r="F68" s="18">
        <v>4677.34</v>
      </c>
      <c r="G68" s="19"/>
      <c r="H68" s="19">
        <v>2007</v>
      </c>
      <c r="I68" s="19">
        <v>1878</v>
      </c>
      <c r="J68" s="19">
        <v>129</v>
      </c>
      <c r="K68" s="19"/>
    </row>
    <row r="69" spans="1:11">
      <c r="A69" s="9" t="s">
        <v>38</v>
      </c>
      <c r="B69" s="3">
        <v>25.84</v>
      </c>
      <c r="C69" s="2" t="s">
        <v>172</v>
      </c>
      <c r="E69" s="13" t="s">
        <v>55</v>
      </c>
      <c r="F69" s="12">
        <v>4677.34</v>
      </c>
    </row>
    <row r="70" spans="1:11">
      <c r="A70" s="9" t="s">
        <v>335</v>
      </c>
      <c r="B70" s="3">
        <v>1009.11</v>
      </c>
      <c r="C70" s="2" t="s">
        <v>172</v>
      </c>
      <c r="E70" s="17" t="s">
        <v>772</v>
      </c>
      <c r="F70" s="18">
        <v>3531.37</v>
      </c>
      <c r="G70" s="19">
        <f>GETPIVOTDATA("debit",$E$3,"debitor","6024","Gestiunea","31TUV")+GETPIVOTDATA("debit",$E$3,"debitor","628","Gestiunea","31TUV")</f>
        <v>242.44</v>
      </c>
      <c r="H70" s="19">
        <v>1300</v>
      </c>
      <c r="I70" s="19">
        <v>1279</v>
      </c>
      <c r="J70" s="19">
        <v>21</v>
      </c>
      <c r="K70" s="19">
        <f>G70/H70*J70</f>
        <v>3.9163384615384613</v>
      </c>
    </row>
    <row r="71" spans="1:11">
      <c r="A71" s="9" t="s">
        <v>171</v>
      </c>
      <c r="B71" s="3">
        <v>7.98</v>
      </c>
      <c r="C71" s="2" t="s">
        <v>172</v>
      </c>
      <c r="E71" s="13" t="s">
        <v>55</v>
      </c>
      <c r="F71" s="12">
        <v>3288.93</v>
      </c>
    </row>
    <row r="72" spans="1:11">
      <c r="A72" s="9" t="s">
        <v>202</v>
      </c>
      <c r="B72" s="3">
        <v>27.28</v>
      </c>
      <c r="C72" s="2" t="s">
        <v>172</v>
      </c>
      <c r="E72" s="13" t="s">
        <v>50</v>
      </c>
      <c r="F72" s="12">
        <v>150</v>
      </c>
    </row>
    <row r="73" spans="1:11">
      <c r="A73" s="9" t="s">
        <v>30</v>
      </c>
      <c r="B73" s="3">
        <v>4</v>
      </c>
      <c r="C73" s="2" t="s">
        <v>172</v>
      </c>
      <c r="E73" s="13" t="s">
        <v>81</v>
      </c>
      <c r="F73" s="12">
        <v>92.44</v>
      </c>
    </row>
    <row r="74" spans="1:11">
      <c r="A74" s="9" t="s">
        <v>30</v>
      </c>
      <c r="B74" s="3">
        <v>18</v>
      </c>
      <c r="C74" s="2" t="s">
        <v>172</v>
      </c>
      <c r="E74" s="17" t="s">
        <v>87</v>
      </c>
      <c r="F74" s="18">
        <v>1812.34</v>
      </c>
      <c r="G74" s="19"/>
      <c r="H74" s="19">
        <v>464</v>
      </c>
      <c r="I74" s="19">
        <v>464</v>
      </c>
      <c r="J74" s="19"/>
      <c r="K74" s="19"/>
    </row>
    <row r="75" spans="1:11">
      <c r="A75" s="9" t="s">
        <v>30</v>
      </c>
      <c r="B75" s="3">
        <v>30</v>
      </c>
      <c r="C75" s="2" t="s">
        <v>172</v>
      </c>
      <c r="E75" s="13" t="s">
        <v>38</v>
      </c>
      <c r="F75" s="12">
        <v>55.54</v>
      </c>
    </row>
    <row r="76" spans="1:11">
      <c r="A76" s="9" t="s">
        <v>30</v>
      </c>
      <c r="B76" s="3">
        <v>3</v>
      </c>
      <c r="C76" s="2" t="s">
        <v>172</v>
      </c>
      <c r="E76" s="13" t="s">
        <v>55</v>
      </c>
      <c r="F76" s="12">
        <v>1176</v>
      </c>
    </row>
    <row r="77" spans="1:11">
      <c r="A77" s="9" t="s">
        <v>38</v>
      </c>
      <c r="B77" s="3">
        <v>359.9</v>
      </c>
      <c r="C77" s="2" t="s">
        <v>47</v>
      </c>
      <c r="E77" s="13" t="s">
        <v>50</v>
      </c>
      <c r="F77" s="12">
        <v>320.3</v>
      </c>
    </row>
    <row r="78" spans="1:11">
      <c r="A78" s="9" t="s">
        <v>50</v>
      </c>
      <c r="B78" s="3">
        <v>91.97</v>
      </c>
      <c r="C78" s="2" t="s">
        <v>184</v>
      </c>
      <c r="E78" s="13" t="s">
        <v>81</v>
      </c>
      <c r="F78" s="12">
        <v>260.5</v>
      </c>
    </row>
    <row r="79" spans="1:11">
      <c r="A79" s="9" t="s">
        <v>38</v>
      </c>
      <c r="B79" s="3">
        <v>44.33</v>
      </c>
      <c r="C79" s="2" t="s">
        <v>47</v>
      </c>
      <c r="E79" s="17" t="s">
        <v>826</v>
      </c>
      <c r="F79" s="18">
        <v>3617.5000000000005</v>
      </c>
      <c r="G79" s="19">
        <f>GETPIVOTDATA("debit",$E$3,"debitor","6024","Gestiunea","33TUV")+GETPIVOTDATA("debit",$E$3,"debitor","628","Gestiunea","33TUV")+GETPIVOTDATA("debit",$E$3,"debitor","635","Gestiunea","33TUV")</f>
        <v>868.20999999999992</v>
      </c>
      <c r="H79" s="19">
        <v>1722</v>
      </c>
      <c r="I79" s="19">
        <v>1635</v>
      </c>
      <c r="J79" s="19">
        <v>87</v>
      </c>
      <c r="K79" s="19">
        <f>G79/H79*J79</f>
        <v>43.864268292682922</v>
      </c>
    </row>
    <row r="80" spans="1:11">
      <c r="A80" s="9" t="s">
        <v>55</v>
      </c>
      <c r="B80" s="3">
        <v>24.55</v>
      </c>
      <c r="C80" s="2" t="s">
        <v>131</v>
      </c>
      <c r="E80" s="13" t="s">
        <v>55</v>
      </c>
      <c r="F80" s="12">
        <v>2749.2900000000004</v>
      </c>
    </row>
    <row r="81" spans="1:11">
      <c r="A81" s="9" t="s">
        <v>38</v>
      </c>
      <c r="B81" s="3">
        <v>9.24</v>
      </c>
      <c r="C81" s="2" t="s">
        <v>47</v>
      </c>
      <c r="E81" s="13" t="s">
        <v>50</v>
      </c>
      <c r="F81" s="12">
        <v>759.25</v>
      </c>
    </row>
    <row r="82" spans="1:11">
      <c r="A82" s="9" t="s">
        <v>38</v>
      </c>
      <c r="B82" s="3">
        <v>4.12</v>
      </c>
      <c r="C82" s="2" t="s">
        <v>47</v>
      </c>
      <c r="E82" s="13" t="s">
        <v>81</v>
      </c>
      <c r="F82" s="12">
        <v>50.42</v>
      </c>
    </row>
    <row r="83" spans="1:11">
      <c r="A83" s="9" t="s">
        <v>38</v>
      </c>
      <c r="B83" s="3">
        <v>72.540000000000006</v>
      </c>
      <c r="C83" s="2" t="s">
        <v>131</v>
      </c>
      <c r="E83" s="13" t="s">
        <v>107</v>
      </c>
      <c r="F83" s="12">
        <v>58.54</v>
      </c>
    </row>
    <row r="84" spans="1:11">
      <c r="A84" s="9" t="s">
        <v>81</v>
      </c>
      <c r="B84" s="3">
        <v>500</v>
      </c>
      <c r="C84" s="2" t="s">
        <v>172</v>
      </c>
      <c r="E84" s="17" t="s">
        <v>52</v>
      </c>
      <c r="F84" s="18">
        <v>4733.88</v>
      </c>
      <c r="G84" s="19">
        <f>GETPIVOTDATA("debit",$E$3,"debitor","6021","Gestiunea","34TUV")+GETPIVOTDATA("debit",$E$3,"debitor","6024","Gestiunea","34TUV")</f>
        <v>901.67</v>
      </c>
      <c r="H84" s="19">
        <v>2108</v>
      </c>
      <c r="I84" s="19">
        <v>2090</v>
      </c>
      <c r="J84" s="19">
        <v>18</v>
      </c>
      <c r="K84" s="19">
        <f>G84/H84*J84</f>
        <v>7.69926944971537</v>
      </c>
    </row>
    <row r="85" spans="1:11">
      <c r="A85" s="9" t="s">
        <v>207</v>
      </c>
      <c r="B85" s="3">
        <v>1404.91</v>
      </c>
      <c r="C85" s="2" t="s">
        <v>172</v>
      </c>
      <c r="E85" s="13" t="s">
        <v>38</v>
      </c>
      <c r="F85" s="12">
        <v>4.03</v>
      </c>
    </row>
    <row r="86" spans="1:11">
      <c r="A86" s="9" t="s">
        <v>202</v>
      </c>
      <c r="B86" s="3">
        <v>37.93</v>
      </c>
      <c r="C86" s="2" t="s">
        <v>172</v>
      </c>
      <c r="E86" s="13" t="s">
        <v>55</v>
      </c>
      <c r="F86" s="12">
        <v>3832.21</v>
      </c>
    </row>
    <row r="87" spans="1:11">
      <c r="A87" s="9" t="s">
        <v>384</v>
      </c>
      <c r="B87" s="3">
        <v>1.35</v>
      </c>
      <c r="C87" s="2" t="s">
        <v>172</v>
      </c>
      <c r="E87" s="13" t="s">
        <v>50</v>
      </c>
      <c r="F87" s="12">
        <v>897.64</v>
      </c>
    </row>
    <row r="88" spans="1:11">
      <c r="A88" s="9" t="s">
        <v>55</v>
      </c>
      <c r="B88" s="3">
        <v>19.649999999999999</v>
      </c>
      <c r="C88" s="2" t="s">
        <v>136</v>
      </c>
      <c r="E88" s="17" t="s">
        <v>125</v>
      </c>
      <c r="F88" s="18">
        <v>3245.72</v>
      </c>
      <c r="G88" s="19">
        <f>GETPIVOTDATA("debit",$E$3,"debitor","6021","Gestiunea","35TUV")</f>
        <v>1.34</v>
      </c>
      <c r="H88" s="19">
        <v>1590</v>
      </c>
      <c r="I88" s="19">
        <v>1588</v>
      </c>
      <c r="J88" s="19">
        <v>2</v>
      </c>
      <c r="K88" s="19">
        <v>0</v>
      </c>
    </row>
    <row r="89" spans="1:11">
      <c r="A89" s="9" t="s">
        <v>55</v>
      </c>
      <c r="B89" s="3">
        <v>18.34</v>
      </c>
      <c r="C89" s="2" t="s">
        <v>142</v>
      </c>
      <c r="E89" s="13" t="s">
        <v>38</v>
      </c>
      <c r="F89" s="12">
        <v>1.34</v>
      </c>
    </row>
    <row r="90" spans="1:11">
      <c r="A90" s="9" t="s">
        <v>55</v>
      </c>
      <c r="B90" s="3">
        <v>22.27</v>
      </c>
      <c r="C90" s="2" t="s">
        <v>128</v>
      </c>
      <c r="E90" s="13" t="s">
        <v>55</v>
      </c>
      <c r="F90" s="12">
        <v>3244.3799999999997</v>
      </c>
    </row>
    <row r="91" spans="1:11">
      <c r="A91" s="9" t="s">
        <v>55</v>
      </c>
      <c r="B91" s="3">
        <v>13.1</v>
      </c>
      <c r="C91" s="2" t="s">
        <v>184</v>
      </c>
      <c r="E91" s="17" t="s">
        <v>1201</v>
      </c>
      <c r="F91" s="18">
        <v>275.8</v>
      </c>
      <c r="G91" s="19"/>
      <c r="H91" s="19"/>
      <c r="I91" s="19"/>
      <c r="J91" s="19"/>
      <c r="K91" s="19"/>
    </row>
    <row r="92" spans="1:11">
      <c r="A92" s="9" t="s">
        <v>38</v>
      </c>
      <c r="B92" s="3">
        <v>45</v>
      </c>
      <c r="C92" s="2" t="s">
        <v>172</v>
      </c>
      <c r="E92" s="13" t="s">
        <v>1177</v>
      </c>
      <c r="F92" s="12">
        <v>275.8</v>
      </c>
    </row>
    <row r="93" spans="1:11">
      <c r="A93" s="9" t="s">
        <v>406</v>
      </c>
      <c r="B93" s="3">
        <v>1937.71</v>
      </c>
      <c r="C93" s="2" t="s">
        <v>172</v>
      </c>
      <c r="E93" s="11" t="s">
        <v>1113</v>
      </c>
      <c r="F93" s="12">
        <v>1591.5199999999998</v>
      </c>
    </row>
    <row r="94" spans="1:11">
      <c r="A94" s="9" t="s">
        <v>408</v>
      </c>
      <c r="B94" s="3">
        <v>840.34</v>
      </c>
      <c r="C94" s="2" t="s">
        <v>172</v>
      </c>
      <c r="E94" s="13" t="s">
        <v>55</v>
      </c>
      <c r="F94" s="12">
        <v>1591.5199999999998</v>
      </c>
    </row>
    <row r="95" spans="1:11">
      <c r="A95" s="9" t="s">
        <v>81</v>
      </c>
      <c r="B95" s="3">
        <v>250</v>
      </c>
      <c r="C95" s="2" t="s">
        <v>172</v>
      </c>
      <c r="E95" s="11" t="s">
        <v>131</v>
      </c>
      <c r="F95" s="12">
        <v>59755.049999999996</v>
      </c>
    </row>
    <row r="96" spans="1:11">
      <c r="A96" s="9" t="s">
        <v>202</v>
      </c>
      <c r="B96" s="3">
        <v>-83.89</v>
      </c>
      <c r="C96" s="2" t="s">
        <v>172</v>
      </c>
      <c r="E96" s="13" t="s">
        <v>38</v>
      </c>
      <c r="F96" s="12">
        <v>1409.85</v>
      </c>
    </row>
    <row r="97" spans="1:6">
      <c r="A97" s="9" t="s">
        <v>202</v>
      </c>
      <c r="B97" s="3">
        <v>-74.290000000000006</v>
      </c>
      <c r="C97" s="2" t="s">
        <v>172</v>
      </c>
      <c r="E97" s="13" t="s">
        <v>55</v>
      </c>
      <c r="F97" s="12">
        <v>293.46000000000004</v>
      </c>
    </row>
    <row r="98" spans="1:6">
      <c r="A98" s="9" t="s">
        <v>55</v>
      </c>
      <c r="B98" s="3">
        <v>19.649999999999999</v>
      </c>
      <c r="C98" s="2" t="s">
        <v>447</v>
      </c>
      <c r="E98" s="13" t="s">
        <v>50</v>
      </c>
      <c r="F98" s="12">
        <v>12.8</v>
      </c>
    </row>
    <row r="99" spans="1:6">
      <c r="A99" s="9" t="s">
        <v>55</v>
      </c>
      <c r="B99" s="3">
        <v>17.03</v>
      </c>
      <c r="C99" s="2" t="s">
        <v>184</v>
      </c>
      <c r="E99" s="13" t="s">
        <v>212</v>
      </c>
      <c r="F99" s="12">
        <v>417.65</v>
      </c>
    </row>
    <row r="100" spans="1:6">
      <c r="A100" s="9" t="s">
        <v>55</v>
      </c>
      <c r="B100" s="3">
        <v>26.2</v>
      </c>
      <c r="C100" s="2" t="s">
        <v>314</v>
      </c>
      <c r="E100" s="13" t="s">
        <v>1172</v>
      </c>
      <c r="F100" s="12">
        <v>46715</v>
      </c>
    </row>
    <row r="101" spans="1:6">
      <c r="A101" s="9" t="s">
        <v>55</v>
      </c>
      <c r="B101" s="3">
        <v>15.72</v>
      </c>
      <c r="C101" s="2" t="s">
        <v>145</v>
      </c>
      <c r="E101" s="13" t="s">
        <v>1088</v>
      </c>
      <c r="F101" s="12">
        <v>7390</v>
      </c>
    </row>
    <row r="102" spans="1:6">
      <c r="A102" s="9" t="s">
        <v>50</v>
      </c>
      <c r="B102" s="3">
        <v>397.4</v>
      </c>
      <c r="C102" s="2" t="s">
        <v>453</v>
      </c>
      <c r="E102" s="13" t="s">
        <v>1175</v>
      </c>
      <c r="F102" s="12">
        <v>1051.0899999999999</v>
      </c>
    </row>
    <row r="103" spans="1:6">
      <c r="A103" s="9" t="s">
        <v>55</v>
      </c>
      <c r="B103" s="3">
        <v>9.24</v>
      </c>
      <c r="C103" s="2" t="s">
        <v>87</v>
      </c>
      <c r="E103" s="13" t="s">
        <v>1178</v>
      </c>
      <c r="F103" s="12">
        <v>2465.1999999999998</v>
      </c>
    </row>
    <row r="104" spans="1:6">
      <c r="A104" s="9" t="s">
        <v>50</v>
      </c>
      <c r="B104" s="3">
        <v>28.91</v>
      </c>
      <c r="C104" s="2" t="s">
        <v>318</v>
      </c>
      <c r="E104" s="11" t="s">
        <v>438</v>
      </c>
      <c r="F104" s="12">
        <v>16055.46</v>
      </c>
    </row>
    <row r="105" spans="1:6">
      <c r="A105" s="9" t="s">
        <v>38</v>
      </c>
      <c r="B105" s="3">
        <v>86.54</v>
      </c>
      <c r="C105" s="2" t="s">
        <v>172</v>
      </c>
      <c r="E105" s="13" t="s">
        <v>1172</v>
      </c>
      <c r="F105" s="12">
        <v>12531</v>
      </c>
    </row>
    <row r="106" spans="1:6">
      <c r="A106" s="9" t="s">
        <v>38</v>
      </c>
      <c r="B106" s="3">
        <v>10.08</v>
      </c>
      <c r="C106" s="2" t="s">
        <v>172</v>
      </c>
      <c r="E106" s="13" t="s">
        <v>1088</v>
      </c>
      <c r="F106" s="12">
        <v>1720</v>
      </c>
    </row>
    <row r="107" spans="1:6">
      <c r="A107" s="9" t="s">
        <v>38</v>
      </c>
      <c r="B107" s="3">
        <v>31</v>
      </c>
      <c r="C107" s="2" t="s">
        <v>145</v>
      </c>
      <c r="E107" s="13" t="s">
        <v>1174</v>
      </c>
      <c r="F107" s="12">
        <v>1489</v>
      </c>
    </row>
    <row r="108" spans="1:6">
      <c r="A108" s="9" t="s">
        <v>38</v>
      </c>
      <c r="B108" s="3">
        <v>55.54</v>
      </c>
      <c r="C108" s="2" t="s">
        <v>87</v>
      </c>
      <c r="E108" s="13" t="s">
        <v>1175</v>
      </c>
      <c r="F108" s="12">
        <v>315.45999999999998</v>
      </c>
    </row>
    <row r="109" spans="1:6">
      <c r="A109" s="9" t="s">
        <v>55</v>
      </c>
      <c r="B109" s="3">
        <v>261.49</v>
      </c>
      <c r="C109" s="2" t="s">
        <v>318</v>
      </c>
      <c r="E109" s="11" t="s">
        <v>44</v>
      </c>
      <c r="F109" s="12">
        <v>155.4</v>
      </c>
    </row>
    <row r="110" spans="1:6">
      <c r="A110" s="9" t="s">
        <v>50</v>
      </c>
      <c r="B110" s="3">
        <v>320.3</v>
      </c>
      <c r="C110" s="2" t="s">
        <v>87</v>
      </c>
      <c r="E110" s="13" t="s">
        <v>38</v>
      </c>
      <c r="F110" s="12">
        <v>155.4</v>
      </c>
    </row>
    <row r="111" spans="1:6">
      <c r="A111" s="9" t="s">
        <v>171</v>
      </c>
      <c r="B111" s="3">
        <v>21.35</v>
      </c>
      <c r="C111" s="2" t="s">
        <v>172</v>
      </c>
      <c r="E111" s="11" t="s">
        <v>442</v>
      </c>
      <c r="F111" s="12">
        <v>258607.38</v>
      </c>
    </row>
    <row r="112" spans="1:6">
      <c r="A112" s="9" t="s">
        <v>202</v>
      </c>
      <c r="B112" s="3">
        <v>-5.69</v>
      </c>
      <c r="C112" s="2" t="s">
        <v>172</v>
      </c>
      <c r="E112" s="13" t="s">
        <v>1172</v>
      </c>
      <c r="F112" s="12">
        <v>222067</v>
      </c>
    </row>
    <row r="113" spans="1:6">
      <c r="A113" s="9" t="s">
        <v>202</v>
      </c>
      <c r="B113" s="3">
        <v>-13.28</v>
      </c>
      <c r="C113" s="2" t="s">
        <v>172</v>
      </c>
      <c r="E113" s="13" t="s">
        <v>1088</v>
      </c>
      <c r="F113" s="12">
        <v>30280</v>
      </c>
    </row>
    <row r="114" spans="1:6">
      <c r="A114" s="9" t="s">
        <v>38</v>
      </c>
      <c r="B114" s="3">
        <v>243.24</v>
      </c>
      <c r="C114" s="2" t="s">
        <v>481</v>
      </c>
      <c r="E114" s="13" t="s">
        <v>1174</v>
      </c>
      <c r="F114" s="12">
        <v>1236</v>
      </c>
    </row>
    <row r="115" spans="1:6">
      <c r="A115" s="9" t="s">
        <v>38</v>
      </c>
      <c r="B115" s="3">
        <v>121.62</v>
      </c>
      <c r="C115" s="2" t="s">
        <v>484</v>
      </c>
      <c r="E115" s="13" t="s">
        <v>1175</v>
      </c>
      <c r="F115" s="12">
        <v>5024.38</v>
      </c>
    </row>
    <row r="116" spans="1:6">
      <c r="A116" s="9" t="s">
        <v>202</v>
      </c>
      <c r="B116" s="3">
        <v>1.26</v>
      </c>
      <c r="C116" s="2" t="s">
        <v>172</v>
      </c>
      <c r="E116" s="11" t="s">
        <v>172</v>
      </c>
      <c r="F116" s="12">
        <v>165420.59</v>
      </c>
    </row>
    <row r="117" spans="1:6">
      <c r="A117" s="9" t="s">
        <v>202</v>
      </c>
      <c r="B117" s="3">
        <v>0.57999999999999996</v>
      </c>
      <c r="C117" s="2" t="s">
        <v>172</v>
      </c>
      <c r="E117" s="13" t="s">
        <v>38</v>
      </c>
      <c r="F117" s="12">
        <v>2554.64</v>
      </c>
    </row>
    <row r="118" spans="1:6">
      <c r="A118" s="9" t="s">
        <v>30</v>
      </c>
      <c r="B118" s="3">
        <v>6.51</v>
      </c>
      <c r="C118" s="2" t="s">
        <v>172</v>
      </c>
      <c r="E118" s="13" t="s">
        <v>50</v>
      </c>
      <c r="F118" s="12">
        <v>180</v>
      </c>
    </row>
    <row r="119" spans="1:6">
      <c r="A119" s="9" t="s">
        <v>55</v>
      </c>
      <c r="B119" s="3">
        <v>15.72</v>
      </c>
      <c r="C119" s="2" t="s">
        <v>136</v>
      </c>
      <c r="E119" s="13" t="s">
        <v>212</v>
      </c>
      <c r="F119" s="12">
        <v>470.59</v>
      </c>
    </row>
    <row r="120" spans="1:6">
      <c r="A120" s="9" t="s">
        <v>55</v>
      </c>
      <c r="B120" s="3">
        <v>10.48</v>
      </c>
      <c r="C120" s="2" t="s">
        <v>148</v>
      </c>
      <c r="E120" s="13" t="s">
        <v>202</v>
      </c>
      <c r="F120" s="12">
        <v>4007.82</v>
      </c>
    </row>
    <row r="121" spans="1:6">
      <c r="A121" s="9" t="s">
        <v>55</v>
      </c>
      <c r="B121" s="3">
        <v>17.03</v>
      </c>
      <c r="C121" s="2" t="s">
        <v>142</v>
      </c>
      <c r="E121" s="13" t="s">
        <v>335</v>
      </c>
      <c r="F121" s="12">
        <v>2595.29</v>
      </c>
    </row>
    <row r="122" spans="1:6">
      <c r="A122" s="9" t="s">
        <v>55</v>
      </c>
      <c r="B122" s="3">
        <v>23.58</v>
      </c>
      <c r="C122" s="2" t="s">
        <v>318</v>
      </c>
      <c r="E122" s="13" t="s">
        <v>1159</v>
      </c>
      <c r="F122" s="12">
        <v>12.58</v>
      </c>
    </row>
    <row r="123" spans="1:6">
      <c r="A123" s="9" t="s">
        <v>55</v>
      </c>
      <c r="B123" s="3">
        <v>17.03</v>
      </c>
      <c r="C123" s="2" t="s">
        <v>128</v>
      </c>
      <c r="E123" s="13" t="s">
        <v>207</v>
      </c>
      <c r="F123" s="12">
        <v>2542.27</v>
      </c>
    </row>
    <row r="124" spans="1:6">
      <c r="A124" s="9" t="s">
        <v>55</v>
      </c>
      <c r="B124" s="3">
        <v>14.41</v>
      </c>
      <c r="C124" s="2" t="s">
        <v>184</v>
      </c>
      <c r="E124" s="13" t="s">
        <v>577</v>
      </c>
      <c r="F124" s="12">
        <v>13326.88</v>
      </c>
    </row>
    <row r="125" spans="1:6">
      <c r="A125" s="9" t="s">
        <v>50</v>
      </c>
      <c r="B125" s="3">
        <v>1013.62</v>
      </c>
      <c r="C125" s="2" t="s">
        <v>223</v>
      </c>
      <c r="E125" s="13" t="s">
        <v>1041</v>
      </c>
      <c r="F125" s="12">
        <v>17.2</v>
      </c>
    </row>
    <row r="126" spans="1:6">
      <c r="A126" s="9" t="s">
        <v>38</v>
      </c>
      <c r="B126" s="3">
        <v>4.83</v>
      </c>
      <c r="C126" s="2" t="s">
        <v>47</v>
      </c>
      <c r="E126" s="13" t="s">
        <v>171</v>
      </c>
      <c r="F126" s="12">
        <v>1312.34</v>
      </c>
    </row>
    <row r="127" spans="1:6">
      <c r="A127" s="9" t="s">
        <v>55</v>
      </c>
      <c r="B127" s="3">
        <v>108</v>
      </c>
      <c r="C127" s="2" t="s">
        <v>223</v>
      </c>
      <c r="E127" s="13" t="s">
        <v>30</v>
      </c>
      <c r="F127" s="12">
        <v>267.02</v>
      </c>
    </row>
    <row r="128" spans="1:6">
      <c r="A128" s="9" t="s">
        <v>107</v>
      </c>
      <c r="B128" s="3">
        <v>29.27</v>
      </c>
      <c r="C128" s="2" t="s">
        <v>136</v>
      </c>
      <c r="E128" s="13" t="s">
        <v>81</v>
      </c>
      <c r="F128" s="12">
        <v>5071.32</v>
      </c>
    </row>
    <row r="129" spans="1:6">
      <c r="A129" s="9" t="s">
        <v>107</v>
      </c>
      <c r="B129" s="3">
        <v>29.27</v>
      </c>
      <c r="C129" s="2" t="s">
        <v>521</v>
      </c>
      <c r="E129" s="13" t="s">
        <v>107</v>
      </c>
      <c r="F129" s="12">
        <v>685.10999999999967</v>
      </c>
    </row>
    <row r="130" spans="1:6">
      <c r="A130" s="9" t="s">
        <v>81</v>
      </c>
      <c r="B130" s="3">
        <v>300</v>
      </c>
      <c r="C130" s="2" t="s">
        <v>521</v>
      </c>
      <c r="E130" s="13" t="s">
        <v>1172</v>
      </c>
      <c r="F130" s="12">
        <v>116953</v>
      </c>
    </row>
    <row r="131" spans="1:6">
      <c r="A131" s="9" t="s">
        <v>38</v>
      </c>
      <c r="B131" s="3">
        <v>5.87</v>
      </c>
      <c r="C131" s="2" t="s">
        <v>223</v>
      </c>
      <c r="E131" s="13" t="s">
        <v>1088</v>
      </c>
      <c r="F131" s="12">
        <v>8680</v>
      </c>
    </row>
    <row r="132" spans="1:6">
      <c r="A132" s="9" t="s">
        <v>55</v>
      </c>
      <c r="B132" s="3">
        <v>20.96</v>
      </c>
      <c r="C132" s="2" t="s">
        <v>314</v>
      </c>
      <c r="E132" s="13" t="s">
        <v>547</v>
      </c>
      <c r="F132" s="12">
        <v>18.66</v>
      </c>
    </row>
    <row r="133" spans="1:6">
      <c r="A133" s="9" t="s">
        <v>171</v>
      </c>
      <c r="B133" s="3">
        <v>24.64</v>
      </c>
      <c r="C133" s="2" t="s">
        <v>172</v>
      </c>
      <c r="E133" s="13" t="s">
        <v>1175</v>
      </c>
      <c r="F133" s="12">
        <v>2630.8499999999995</v>
      </c>
    </row>
    <row r="134" spans="1:6">
      <c r="A134" s="9" t="s">
        <v>547</v>
      </c>
      <c r="B134" s="3">
        <v>18.66</v>
      </c>
      <c r="C134" s="2" t="s">
        <v>172</v>
      </c>
      <c r="E134" s="13" t="s">
        <v>1176</v>
      </c>
      <c r="F134" s="12">
        <v>148</v>
      </c>
    </row>
    <row r="135" spans="1:6">
      <c r="A135" s="9" t="s">
        <v>171</v>
      </c>
      <c r="B135" s="3">
        <v>11</v>
      </c>
      <c r="C135" s="2" t="s">
        <v>172</v>
      </c>
      <c r="E135" s="13" t="s">
        <v>406</v>
      </c>
      <c r="F135" s="12">
        <v>1937.71</v>
      </c>
    </row>
    <row r="136" spans="1:6">
      <c r="A136" s="9" t="s">
        <v>30</v>
      </c>
      <c r="B136" s="3">
        <v>4</v>
      </c>
      <c r="C136" s="2" t="s">
        <v>172</v>
      </c>
      <c r="E136" s="13" t="s">
        <v>384</v>
      </c>
      <c r="F136" s="12">
        <v>26.650000000000002</v>
      </c>
    </row>
    <row r="137" spans="1:6">
      <c r="A137" s="9" t="s">
        <v>30</v>
      </c>
      <c r="B137" s="3">
        <v>5</v>
      </c>
      <c r="C137" s="2" t="s">
        <v>172</v>
      </c>
      <c r="E137" s="13" t="s">
        <v>408</v>
      </c>
      <c r="F137" s="12">
        <v>840.34</v>
      </c>
    </row>
    <row r="138" spans="1:6">
      <c r="A138" s="9" t="s">
        <v>30</v>
      </c>
      <c r="B138" s="3">
        <v>5</v>
      </c>
      <c r="C138" s="2" t="s">
        <v>172</v>
      </c>
      <c r="E138" s="13" t="s">
        <v>1177</v>
      </c>
      <c r="F138" s="12">
        <v>1079.01</v>
      </c>
    </row>
    <row r="139" spans="1:6">
      <c r="A139" s="9" t="s">
        <v>55</v>
      </c>
      <c r="B139" s="3">
        <v>20.96</v>
      </c>
      <c r="C139" s="2" t="s">
        <v>184</v>
      </c>
      <c r="E139" s="13" t="s">
        <v>1178</v>
      </c>
      <c r="F139" s="12">
        <v>63.31</v>
      </c>
    </row>
    <row r="140" spans="1:6">
      <c r="A140" s="9" t="s">
        <v>55</v>
      </c>
      <c r="B140" s="3">
        <v>10.48</v>
      </c>
      <c r="C140" s="2" t="s">
        <v>145</v>
      </c>
      <c r="E140" s="11" t="s">
        <v>47</v>
      </c>
      <c r="F140" s="12">
        <v>17825.260000000002</v>
      </c>
    </row>
    <row r="141" spans="1:6">
      <c r="A141" s="9" t="s">
        <v>38</v>
      </c>
      <c r="B141" s="3">
        <v>4.83</v>
      </c>
      <c r="C141" s="2" t="s">
        <v>172</v>
      </c>
      <c r="E141" s="13" t="s">
        <v>38</v>
      </c>
      <c r="F141" s="12">
        <v>569.14</v>
      </c>
    </row>
    <row r="142" spans="1:6">
      <c r="A142" s="9" t="s">
        <v>38</v>
      </c>
      <c r="B142" s="3">
        <v>5.87</v>
      </c>
      <c r="C142" s="2" t="s">
        <v>447</v>
      </c>
      <c r="E142" s="13" t="s">
        <v>212</v>
      </c>
      <c r="F142" s="12">
        <v>116.81</v>
      </c>
    </row>
    <row r="143" spans="1:6">
      <c r="A143" s="9" t="s">
        <v>81</v>
      </c>
      <c r="B143" s="3">
        <v>260</v>
      </c>
      <c r="C143" s="2" t="s">
        <v>521</v>
      </c>
      <c r="E143" s="13" t="s">
        <v>1172</v>
      </c>
      <c r="F143" s="12">
        <v>14049</v>
      </c>
    </row>
    <row r="144" spans="1:6">
      <c r="A144" s="9" t="s">
        <v>577</v>
      </c>
      <c r="B144" s="3">
        <v>13326.88</v>
      </c>
      <c r="C144" s="2" t="s">
        <v>172</v>
      </c>
      <c r="E144" s="13" t="s">
        <v>1088</v>
      </c>
      <c r="F144" s="12">
        <v>1720</v>
      </c>
    </row>
    <row r="145" spans="1:11">
      <c r="A145" s="9" t="s">
        <v>81</v>
      </c>
      <c r="B145" s="3">
        <v>41</v>
      </c>
      <c r="C145" s="2" t="s">
        <v>172</v>
      </c>
      <c r="E145" s="13" t="s">
        <v>1174</v>
      </c>
      <c r="F145" s="12">
        <v>1031</v>
      </c>
    </row>
    <row r="146" spans="1:11">
      <c r="A146" s="9" t="s">
        <v>171</v>
      </c>
      <c r="B146" s="3">
        <v>21</v>
      </c>
      <c r="C146" s="2" t="s">
        <v>172</v>
      </c>
      <c r="E146" s="13" t="s">
        <v>1175</v>
      </c>
      <c r="F146" s="12">
        <v>339.31</v>
      </c>
    </row>
    <row r="147" spans="1:11">
      <c r="A147" s="9" t="s">
        <v>55</v>
      </c>
      <c r="B147" s="3">
        <v>19.649999999999999</v>
      </c>
      <c r="C147" s="2" t="s">
        <v>148</v>
      </c>
      <c r="E147" s="17" t="s">
        <v>1116</v>
      </c>
      <c r="F147" s="18">
        <v>24.09</v>
      </c>
      <c r="G147" s="19"/>
      <c r="H147" s="19">
        <v>14</v>
      </c>
      <c r="I147" s="19">
        <v>14</v>
      </c>
      <c r="J147" s="19"/>
      <c r="K147" s="19"/>
    </row>
    <row r="148" spans="1:11">
      <c r="A148" s="9" t="s">
        <v>55</v>
      </c>
      <c r="B148" s="3">
        <v>27.51</v>
      </c>
      <c r="C148" s="2" t="s">
        <v>142</v>
      </c>
      <c r="E148" s="13" t="s">
        <v>55</v>
      </c>
      <c r="F148" s="12">
        <v>24.09</v>
      </c>
    </row>
    <row r="149" spans="1:11">
      <c r="A149" s="9" t="s">
        <v>55</v>
      </c>
      <c r="B149" s="3">
        <v>75.81</v>
      </c>
      <c r="C149" s="2" t="s">
        <v>139</v>
      </c>
      <c r="E149" s="11" t="s">
        <v>1082</v>
      </c>
      <c r="F149" s="12">
        <v>3209.6</v>
      </c>
    </row>
    <row r="150" spans="1:11">
      <c r="A150" s="9" t="s">
        <v>55</v>
      </c>
      <c r="B150" s="3">
        <v>15.72</v>
      </c>
      <c r="C150" s="2" t="s">
        <v>128</v>
      </c>
      <c r="E150" s="13" t="s">
        <v>38</v>
      </c>
      <c r="F150" s="12">
        <v>3209.6</v>
      </c>
    </row>
    <row r="151" spans="1:11">
      <c r="A151" s="9" t="s">
        <v>38</v>
      </c>
      <c r="B151" s="3">
        <v>33</v>
      </c>
      <c r="C151" s="2" t="s">
        <v>139</v>
      </c>
      <c r="E151" s="11" t="s">
        <v>443</v>
      </c>
      <c r="F151" s="12">
        <v>83338.91</v>
      </c>
    </row>
    <row r="152" spans="1:11">
      <c r="A152" s="9" t="s">
        <v>202</v>
      </c>
      <c r="B152" s="3">
        <v>4009.05</v>
      </c>
      <c r="C152" s="2" t="s">
        <v>172</v>
      </c>
      <c r="E152" s="13" t="s">
        <v>1172</v>
      </c>
      <c r="F152" s="12">
        <v>70395</v>
      </c>
    </row>
    <row r="153" spans="1:11">
      <c r="A153" s="9" t="s">
        <v>577</v>
      </c>
      <c r="B153" s="3">
        <v>7444.57</v>
      </c>
      <c r="C153" s="2" t="s">
        <v>148</v>
      </c>
      <c r="E153" s="13" t="s">
        <v>1088</v>
      </c>
      <c r="F153" s="12">
        <v>11360</v>
      </c>
    </row>
    <row r="154" spans="1:11">
      <c r="A154" s="9" t="s">
        <v>171</v>
      </c>
      <c r="B154" s="3">
        <v>214</v>
      </c>
      <c r="C154" s="2" t="s">
        <v>172</v>
      </c>
      <c r="E154" s="13" t="s">
        <v>1175</v>
      </c>
      <c r="F154" s="12">
        <v>1583.91</v>
      </c>
    </row>
    <row r="155" spans="1:11">
      <c r="A155" s="9" t="s">
        <v>55</v>
      </c>
      <c r="B155" s="3">
        <v>4.62</v>
      </c>
      <c r="C155" s="2" t="s">
        <v>139</v>
      </c>
      <c r="E155" s="17" t="s">
        <v>944</v>
      </c>
      <c r="F155" s="18">
        <v>263.62</v>
      </c>
      <c r="G155" s="19"/>
      <c r="H155" s="19">
        <v>724</v>
      </c>
      <c r="I155" s="19">
        <v>724</v>
      </c>
      <c r="J155" s="19"/>
      <c r="K155" s="19"/>
    </row>
    <row r="156" spans="1:11">
      <c r="A156" s="9" t="s">
        <v>38</v>
      </c>
      <c r="B156" s="3">
        <v>31.34</v>
      </c>
      <c r="C156" s="2" t="s">
        <v>47</v>
      </c>
      <c r="E156" s="13" t="s">
        <v>38</v>
      </c>
      <c r="F156" s="12">
        <v>121.62</v>
      </c>
    </row>
    <row r="157" spans="1:11">
      <c r="A157" s="9" t="s">
        <v>38</v>
      </c>
      <c r="B157" s="3">
        <v>0.67</v>
      </c>
      <c r="C157" s="2" t="s">
        <v>139</v>
      </c>
      <c r="E157" s="13" t="s">
        <v>1169</v>
      </c>
      <c r="F157" s="12">
        <v>142</v>
      </c>
    </row>
    <row r="158" spans="1:11">
      <c r="A158" s="9" t="s">
        <v>38</v>
      </c>
      <c r="B158" s="3">
        <v>44.33</v>
      </c>
      <c r="C158" s="2" t="s">
        <v>47</v>
      </c>
      <c r="E158" s="17" t="s">
        <v>481</v>
      </c>
      <c r="F158" s="18">
        <v>725.12</v>
      </c>
      <c r="G158" s="19"/>
      <c r="H158" s="19">
        <v>2478</v>
      </c>
      <c r="I158" s="19">
        <v>2478</v>
      </c>
      <c r="J158" s="19"/>
      <c r="K158" s="19"/>
    </row>
    <row r="159" spans="1:11">
      <c r="A159" s="9" t="s">
        <v>81</v>
      </c>
      <c r="B159" s="3">
        <v>500</v>
      </c>
      <c r="C159" s="2" t="s">
        <v>172</v>
      </c>
      <c r="E159" s="13" t="s">
        <v>38</v>
      </c>
      <c r="F159" s="12">
        <v>486.48</v>
      </c>
    </row>
    <row r="160" spans="1:11">
      <c r="A160" s="9" t="s">
        <v>30</v>
      </c>
      <c r="B160" s="3">
        <v>3</v>
      </c>
      <c r="C160" s="2" t="s">
        <v>172</v>
      </c>
      <c r="E160" s="13" t="s">
        <v>1169</v>
      </c>
      <c r="F160" s="12">
        <v>142</v>
      </c>
    </row>
    <row r="161" spans="1:11">
      <c r="A161" s="9" t="s">
        <v>55</v>
      </c>
      <c r="B161" s="3">
        <v>15.72</v>
      </c>
      <c r="C161" s="2" t="s">
        <v>184</v>
      </c>
      <c r="E161" s="13" t="s">
        <v>81</v>
      </c>
      <c r="F161" s="12">
        <v>96.64</v>
      </c>
    </row>
    <row r="162" spans="1:11">
      <c r="A162" s="9" t="s">
        <v>55</v>
      </c>
      <c r="B162" s="3">
        <v>11.79</v>
      </c>
      <c r="C162" s="2" t="s">
        <v>148</v>
      </c>
      <c r="E162" s="17" t="s">
        <v>57</v>
      </c>
      <c r="F162" s="18">
        <v>5360.8700000000008</v>
      </c>
      <c r="G162" s="19"/>
      <c r="H162" s="19">
        <v>1077</v>
      </c>
      <c r="I162" s="19">
        <v>1077</v>
      </c>
      <c r="J162" s="19"/>
      <c r="K162" s="19"/>
    </row>
    <row r="163" spans="1:11">
      <c r="A163" s="9" t="s">
        <v>55</v>
      </c>
      <c r="B163" s="3">
        <v>17.03</v>
      </c>
      <c r="C163" s="2" t="s">
        <v>145</v>
      </c>
      <c r="E163" s="13" t="s">
        <v>55</v>
      </c>
      <c r="F163" s="12">
        <v>12.64</v>
      </c>
    </row>
    <row r="164" spans="1:11">
      <c r="A164" s="9" t="s">
        <v>55</v>
      </c>
      <c r="B164" s="3">
        <v>24.89</v>
      </c>
      <c r="C164" s="2" t="s">
        <v>314</v>
      </c>
      <c r="E164" s="13" t="s">
        <v>1169</v>
      </c>
      <c r="F164" s="12">
        <v>5251.59</v>
      </c>
    </row>
    <row r="165" spans="1:11">
      <c r="A165" s="9" t="s">
        <v>38</v>
      </c>
      <c r="B165" s="3">
        <v>87.54</v>
      </c>
      <c r="C165" s="2" t="s">
        <v>131</v>
      </c>
      <c r="E165" s="13" t="s">
        <v>81</v>
      </c>
      <c r="F165" s="12">
        <v>96.64</v>
      </c>
    </row>
    <row r="166" spans="1:11">
      <c r="A166" s="9" t="s">
        <v>38</v>
      </c>
      <c r="B166" s="3">
        <v>8.2100000000000009</v>
      </c>
      <c r="C166" s="2" t="s">
        <v>172</v>
      </c>
      <c r="E166" s="17" t="s">
        <v>1229</v>
      </c>
      <c r="F166" s="18">
        <v>142</v>
      </c>
      <c r="G166" s="19"/>
      <c r="H166" s="19"/>
      <c r="I166" s="19"/>
      <c r="J166" s="19"/>
      <c r="K166" s="19"/>
    </row>
    <row r="167" spans="1:11">
      <c r="A167" s="9" t="s">
        <v>38</v>
      </c>
      <c r="B167" s="3">
        <v>47.9</v>
      </c>
      <c r="C167" s="2" t="s">
        <v>172</v>
      </c>
      <c r="E167" s="13" t="s">
        <v>1169</v>
      </c>
      <c r="F167" s="12">
        <v>142</v>
      </c>
    </row>
    <row r="168" spans="1:11">
      <c r="A168" s="9" t="s">
        <v>38</v>
      </c>
      <c r="B168" s="3">
        <v>46.64</v>
      </c>
      <c r="C168" s="2" t="s">
        <v>172</v>
      </c>
      <c r="E168" s="17" t="s">
        <v>1230</v>
      </c>
      <c r="F168" s="18">
        <v>142</v>
      </c>
      <c r="G168" s="19"/>
      <c r="H168" s="19"/>
      <c r="I168" s="19"/>
      <c r="J168" s="19"/>
      <c r="K168" s="19"/>
    </row>
    <row r="169" spans="1:11">
      <c r="A169" s="9" t="s">
        <v>38</v>
      </c>
      <c r="B169" s="3">
        <v>5.87</v>
      </c>
      <c r="C169" s="2" t="s">
        <v>318</v>
      </c>
      <c r="E169" s="13" t="s">
        <v>1169</v>
      </c>
      <c r="F169" s="12">
        <v>142</v>
      </c>
    </row>
    <row r="170" spans="1:11">
      <c r="A170" s="9" t="s">
        <v>50</v>
      </c>
      <c r="B170" s="3">
        <v>180</v>
      </c>
      <c r="C170" s="2" t="s">
        <v>172</v>
      </c>
      <c r="E170" s="17" t="s">
        <v>1231</v>
      </c>
      <c r="F170" s="18">
        <v>142</v>
      </c>
      <c r="G170" s="19"/>
      <c r="H170" s="19">
        <v>2986</v>
      </c>
      <c r="I170" s="19">
        <v>2986</v>
      </c>
      <c r="J170" s="19"/>
      <c r="K170" s="19"/>
    </row>
    <row r="171" spans="1:11">
      <c r="A171" s="9" t="s">
        <v>55</v>
      </c>
      <c r="B171" s="3">
        <v>9.24</v>
      </c>
      <c r="C171" s="2" t="s">
        <v>318</v>
      </c>
      <c r="E171" s="13" t="s">
        <v>1169</v>
      </c>
      <c r="F171" s="12">
        <v>142</v>
      </c>
    </row>
    <row r="172" spans="1:11">
      <c r="A172" s="9" t="s">
        <v>38</v>
      </c>
      <c r="B172" s="3">
        <v>1.34</v>
      </c>
      <c r="C172" s="2" t="s">
        <v>318</v>
      </c>
      <c r="E172" s="17" t="s">
        <v>1232</v>
      </c>
      <c r="F172" s="18">
        <v>142</v>
      </c>
      <c r="G172" s="19"/>
      <c r="H172" s="19"/>
      <c r="I172" s="19"/>
      <c r="J172" s="19"/>
      <c r="K172" s="19"/>
    </row>
    <row r="173" spans="1:11">
      <c r="A173" s="9" t="s">
        <v>171</v>
      </c>
      <c r="B173" s="3">
        <v>35.590000000000003</v>
      </c>
      <c r="C173" s="2" t="s">
        <v>172</v>
      </c>
      <c r="E173" s="13" t="s">
        <v>1169</v>
      </c>
      <c r="F173" s="12">
        <v>142</v>
      </c>
    </row>
    <row r="174" spans="1:11">
      <c r="A174" s="9" t="s">
        <v>81</v>
      </c>
      <c r="B174" s="3">
        <v>400</v>
      </c>
      <c r="C174" s="2" t="s">
        <v>172</v>
      </c>
      <c r="E174" s="17" t="s">
        <v>484</v>
      </c>
      <c r="F174" s="18">
        <v>506.86</v>
      </c>
      <c r="G174" s="19"/>
      <c r="H174" s="19">
        <v>3960</v>
      </c>
      <c r="I174" s="19">
        <v>3960</v>
      </c>
      <c r="J174" s="19"/>
      <c r="K174" s="19"/>
    </row>
    <row r="175" spans="1:11">
      <c r="A175" s="9" t="s">
        <v>212</v>
      </c>
      <c r="B175" s="3">
        <v>116.81</v>
      </c>
      <c r="C175" s="2" t="s">
        <v>47</v>
      </c>
      <c r="E175" s="13" t="s">
        <v>38</v>
      </c>
      <c r="F175" s="12">
        <v>364.86</v>
      </c>
    </row>
    <row r="176" spans="1:11">
      <c r="A176" s="9" t="s">
        <v>30</v>
      </c>
      <c r="B176" s="3">
        <v>4</v>
      </c>
      <c r="C176" s="2" t="s">
        <v>172</v>
      </c>
      <c r="E176" s="13" t="s">
        <v>1169</v>
      </c>
      <c r="F176" s="12">
        <v>142</v>
      </c>
    </row>
    <row r="177" spans="1:11">
      <c r="A177" s="9" t="s">
        <v>30</v>
      </c>
      <c r="B177" s="3">
        <v>80</v>
      </c>
      <c r="C177" s="2" t="s">
        <v>172</v>
      </c>
      <c r="E177" s="17" t="s">
        <v>1233</v>
      </c>
      <c r="F177" s="18">
        <v>142</v>
      </c>
      <c r="G177" s="19"/>
      <c r="H177" s="19"/>
      <c r="I177" s="19"/>
      <c r="J177" s="19"/>
      <c r="K177" s="19"/>
    </row>
    <row r="178" spans="1:11">
      <c r="A178" s="9" t="s">
        <v>30</v>
      </c>
      <c r="B178" s="3">
        <v>16</v>
      </c>
      <c r="C178" s="2" t="s">
        <v>172</v>
      </c>
      <c r="E178" s="13" t="s">
        <v>1169</v>
      </c>
      <c r="F178" s="12">
        <v>142</v>
      </c>
    </row>
    <row r="179" spans="1:11">
      <c r="A179" s="9" t="s">
        <v>30</v>
      </c>
      <c r="B179" s="3">
        <v>4</v>
      </c>
      <c r="C179" s="2" t="s">
        <v>172</v>
      </c>
      <c r="E179" s="17" t="s">
        <v>1227</v>
      </c>
      <c r="F179" s="18">
        <v>5251.59</v>
      </c>
      <c r="G179" s="19"/>
      <c r="H179" s="19"/>
      <c r="I179" s="19"/>
      <c r="J179" s="19"/>
      <c r="K179" s="19"/>
    </row>
    <row r="180" spans="1:11">
      <c r="A180" s="9" t="s">
        <v>55</v>
      </c>
      <c r="B180" s="3">
        <v>22.27</v>
      </c>
      <c r="C180" s="2" t="s">
        <v>521</v>
      </c>
      <c r="E180" s="13" t="s">
        <v>1169</v>
      </c>
      <c r="F180" s="12">
        <v>5251.59</v>
      </c>
    </row>
    <row r="181" spans="1:11">
      <c r="A181" s="9" t="s">
        <v>55</v>
      </c>
      <c r="B181" s="3">
        <v>22.27</v>
      </c>
      <c r="C181" s="2" t="s">
        <v>128</v>
      </c>
      <c r="E181" s="11" t="s">
        <v>1239</v>
      </c>
      <c r="F181" s="12">
        <v>786037.05999999994</v>
      </c>
    </row>
    <row r="182" spans="1:11">
      <c r="A182" s="9" t="s">
        <v>50</v>
      </c>
      <c r="B182" s="3">
        <v>680</v>
      </c>
      <c r="C182" s="2" t="s">
        <v>52</v>
      </c>
    </row>
    <row r="183" spans="1:11">
      <c r="A183" s="9" t="s">
        <v>81</v>
      </c>
      <c r="B183" s="3">
        <v>873.46</v>
      </c>
      <c r="C183" s="2" t="s">
        <v>172</v>
      </c>
    </row>
    <row r="184" spans="1:11">
      <c r="A184" s="9" t="s">
        <v>81</v>
      </c>
      <c r="B184" s="3">
        <v>0.25</v>
      </c>
      <c r="C184" s="2" t="s">
        <v>172</v>
      </c>
    </row>
    <row r="185" spans="1:11">
      <c r="A185" s="9" t="s">
        <v>81</v>
      </c>
      <c r="B185" s="3">
        <v>213.78</v>
      </c>
      <c r="C185" s="2" t="s">
        <v>172</v>
      </c>
    </row>
    <row r="186" spans="1:11">
      <c r="A186" s="9" t="s">
        <v>38</v>
      </c>
      <c r="B186" s="3">
        <v>40.08</v>
      </c>
      <c r="C186" s="2" t="s">
        <v>172</v>
      </c>
    </row>
    <row r="187" spans="1:11">
      <c r="A187" s="9" t="s">
        <v>38</v>
      </c>
      <c r="B187" s="3">
        <v>20.5</v>
      </c>
      <c r="C187" s="2" t="s">
        <v>47</v>
      </c>
    </row>
    <row r="188" spans="1:11">
      <c r="A188" s="9" t="s">
        <v>55</v>
      </c>
      <c r="B188" s="3">
        <v>268.91000000000003</v>
      </c>
      <c r="C188" s="2" t="s">
        <v>131</v>
      </c>
    </row>
    <row r="189" spans="1:11">
      <c r="A189" s="9" t="s">
        <v>50</v>
      </c>
      <c r="B189" s="3">
        <v>742.11</v>
      </c>
      <c r="C189" s="2" t="s">
        <v>82</v>
      </c>
    </row>
    <row r="190" spans="1:11">
      <c r="A190" s="9" t="s">
        <v>50</v>
      </c>
      <c r="B190" s="3">
        <v>150</v>
      </c>
      <c r="C190" s="2" t="s">
        <v>772</v>
      </c>
    </row>
    <row r="191" spans="1:11">
      <c r="A191" s="9" t="s">
        <v>55</v>
      </c>
      <c r="B191" s="3">
        <v>26.2</v>
      </c>
      <c r="C191" s="2" t="s">
        <v>142</v>
      </c>
    </row>
    <row r="192" spans="1:11">
      <c r="A192" s="9" t="s">
        <v>38</v>
      </c>
      <c r="B192" s="3">
        <v>1.18</v>
      </c>
      <c r="C192" s="2" t="s">
        <v>172</v>
      </c>
    </row>
    <row r="193" spans="1:3">
      <c r="A193" s="9" t="s">
        <v>38</v>
      </c>
      <c r="B193" s="3">
        <v>39</v>
      </c>
      <c r="C193" s="2" t="s">
        <v>131</v>
      </c>
    </row>
    <row r="194" spans="1:3">
      <c r="A194" s="9" t="s">
        <v>38</v>
      </c>
      <c r="B194" s="3">
        <v>715.1</v>
      </c>
      <c r="C194" s="2" t="s">
        <v>82</v>
      </c>
    </row>
    <row r="195" spans="1:3">
      <c r="A195" s="9" t="s">
        <v>55</v>
      </c>
      <c r="B195" s="3">
        <v>108</v>
      </c>
      <c r="C195" s="2" t="s">
        <v>82</v>
      </c>
    </row>
    <row r="196" spans="1:3">
      <c r="A196" s="9" t="s">
        <v>212</v>
      </c>
      <c r="B196" s="3">
        <v>417.65</v>
      </c>
      <c r="C196" s="2" t="s">
        <v>131</v>
      </c>
    </row>
    <row r="197" spans="1:3">
      <c r="A197" s="9" t="s">
        <v>30</v>
      </c>
      <c r="B197" s="3">
        <v>5</v>
      </c>
      <c r="C197" s="2" t="s">
        <v>172</v>
      </c>
    </row>
    <row r="198" spans="1:3">
      <c r="A198" s="9" t="s">
        <v>55</v>
      </c>
      <c r="B198" s="3">
        <v>17.03</v>
      </c>
      <c r="C198" s="2" t="s">
        <v>145</v>
      </c>
    </row>
    <row r="199" spans="1:3">
      <c r="A199" s="9" t="s">
        <v>55</v>
      </c>
      <c r="B199" s="3">
        <v>20.96</v>
      </c>
      <c r="C199" s="2" t="s">
        <v>314</v>
      </c>
    </row>
    <row r="200" spans="1:3">
      <c r="A200" s="9" t="s">
        <v>50</v>
      </c>
      <c r="B200" s="3">
        <v>5781.52</v>
      </c>
      <c r="C200" s="2" t="s">
        <v>184</v>
      </c>
    </row>
    <row r="201" spans="1:3">
      <c r="A201" s="9" t="s">
        <v>50</v>
      </c>
      <c r="B201" s="3">
        <v>50.42</v>
      </c>
      <c r="C201" s="2" t="s">
        <v>139</v>
      </c>
    </row>
    <row r="202" spans="1:3">
      <c r="A202" s="9" t="s">
        <v>50</v>
      </c>
      <c r="B202" s="3">
        <v>509.25</v>
      </c>
      <c r="C202" s="2" t="s">
        <v>826</v>
      </c>
    </row>
    <row r="203" spans="1:3">
      <c r="A203" s="9" t="s">
        <v>50</v>
      </c>
      <c r="B203" s="3">
        <v>2291.36</v>
      </c>
      <c r="C203" s="2" t="s">
        <v>82</v>
      </c>
    </row>
    <row r="204" spans="1:3">
      <c r="A204" s="9" t="s">
        <v>38</v>
      </c>
      <c r="B204" s="3">
        <v>560</v>
      </c>
      <c r="C204" s="2" t="s">
        <v>172</v>
      </c>
    </row>
    <row r="205" spans="1:3">
      <c r="A205" s="9" t="s">
        <v>55</v>
      </c>
      <c r="B205" s="3">
        <v>19.649999999999999</v>
      </c>
      <c r="C205" s="2" t="s">
        <v>184</v>
      </c>
    </row>
    <row r="206" spans="1:3">
      <c r="A206" s="9" t="s">
        <v>38</v>
      </c>
      <c r="B206" s="3">
        <v>386.55</v>
      </c>
      <c r="C206" s="2" t="s">
        <v>82</v>
      </c>
    </row>
    <row r="207" spans="1:3">
      <c r="A207" s="9" t="s">
        <v>81</v>
      </c>
      <c r="B207" s="3">
        <v>176.47</v>
      </c>
      <c r="C207" s="2" t="s">
        <v>223</v>
      </c>
    </row>
    <row r="208" spans="1:3">
      <c r="A208" s="9" t="s">
        <v>38</v>
      </c>
      <c r="B208" s="3">
        <v>33.619999999999997</v>
      </c>
      <c r="C208" s="2" t="s">
        <v>172</v>
      </c>
    </row>
    <row r="209" spans="1:3">
      <c r="A209" s="9" t="s">
        <v>81</v>
      </c>
      <c r="B209" s="3">
        <v>1343.81</v>
      </c>
      <c r="C209" s="2" t="s">
        <v>172</v>
      </c>
    </row>
    <row r="210" spans="1:3">
      <c r="A210" s="9" t="s">
        <v>38</v>
      </c>
      <c r="B210" s="3">
        <v>664.71</v>
      </c>
      <c r="C210" s="2" t="s">
        <v>131</v>
      </c>
    </row>
    <row r="211" spans="1:3">
      <c r="A211" s="9" t="s">
        <v>38</v>
      </c>
      <c r="B211" s="3">
        <v>1.18</v>
      </c>
      <c r="C211" s="2" t="s">
        <v>142</v>
      </c>
    </row>
    <row r="212" spans="1:3">
      <c r="A212" s="9" t="s">
        <v>38</v>
      </c>
      <c r="B212" s="3">
        <v>5.87</v>
      </c>
      <c r="C212" s="2" t="s">
        <v>145</v>
      </c>
    </row>
    <row r="213" spans="1:3">
      <c r="A213" s="9" t="s">
        <v>38</v>
      </c>
      <c r="B213" s="3">
        <v>4.83</v>
      </c>
      <c r="C213" s="2" t="s">
        <v>172</v>
      </c>
    </row>
    <row r="214" spans="1:3">
      <c r="A214" s="9" t="s">
        <v>55</v>
      </c>
      <c r="B214" s="3">
        <v>17.03</v>
      </c>
      <c r="C214" s="2" t="s">
        <v>128</v>
      </c>
    </row>
    <row r="215" spans="1:3">
      <c r="A215" s="9" t="s">
        <v>55</v>
      </c>
      <c r="B215" s="3">
        <v>9.17</v>
      </c>
      <c r="C215" s="2" t="s">
        <v>184</v>
      </c>
    </row>
    <row r="216" spans="1:3">
      <c r="A216" s="9" t="s">
        <v>55</v>
      </c>
      <c r="B216" s="3">
        <v>26.2</v>
      </c>
      <c r="C216" s="2" t="s">
        <v>148</v>
      </c>
    </row>
    <row r="217" spans="1:3">
      <c r="A217" s="9" t="s">
        <v>55</v>
      </c>
      <c r="B217" s="3">
        <v>15.72</v>
      </c>
      <c r="C217" s="2" t="s">
        <v>521</v>
      </c>
    </row>
    <row r="218" spans="1:3">
      <c r="A218" s="9" t="s">
        <v>50</v>
      </c>
      <c r="B218" s="3">
        <v>250</v>
      </c>
      <c r="C218" s="2" t="s">
        <v>826</v>
      </c>
    </row>
    <row r="219" spans="1:3">
      <c r="A219" s="9" t="s">
        <v>55</v>
      </c>
      <c r="B219" s="3">
        <v>9.24</v>
      </c>
      <c r="C219" s="2" t="s">
        <v>82</v>
      </c>
    </row>
    <row r="220" spans="1:3">
      <c r="A220" s="9" t="s">
        <v>38</v>
      </c>
      <c r="B220" s="3">
        <v>243.24</v>
      </c>
      <c r="C220" s="2" t="s">
        <v>481</v>
      </c>
    </row>
    <row r="221" spans="1:3">
      <c r="A221" s="9" t="s">
        <v>38</v>
      </c>
      <c r="B221" s="3">
        <v>121.62</v>
      </c>
      <c r="C221" s="2" t="s">
        <v>944</v>
      </c>
    </row>
    <row r="222" spans="1:3">
      <c r="A222" s="9" t="s">
        <v>55</v>
      </c>
      <c r="B222" s="3">
        <v>55.03</v>
      </c>
      <c r="C222" s="2" t="s">
        <v>826</v>
      </c>
    </row>
    <row r="223" spans="1:3">
      <c r="A223" s="9" t="s">
        <v>38</v>
      </c>
      <c r="B223" s="3">
        <v>1.34</v>
      </c>
      <c r="C223" s="2" t="s">
        <v>82</v>
      </c>
    </row>
    <row r="224" spans="1:3">
      <c r="A224" s="9" t="s">
        <v>1041</v>
      </c>
      <c r="B224" s="3">
        <v>17.2</v>
      </c>
      <c r="C224" s="2" t="s">
        <v>172</v>
      </c>
    </row>
    <row r="225" spans="1:3">
      <c r="A225" s="9" t="s">
        <v>81</v>
      </c>
      <c r="B225" s="3">
        <v>201.68</v>
      </c>
      <c r="C225" s="2" t="s">
        <v>184</v>
      </c>
    </row>
    <row r="226" spans="1:3">
      <c r="A226" s="9" t="s">
        <v>107</v>
      </c>
      <c r="B226" s="3">
        <v>29.27</v>
      </c>
      <c r="C226" s="2" t="s">
        <v>826</v>
      </c>
    </row>
    <row r="227" spans="1:3">
      <c r="A227" s="9" t="s">
        <v>107</v>
      </c>
      <c r="B227" s="3">
        <v>29.27</v>
      </c>
      <c r="C227" s="2" t="s">
        <v>136</v>
      </c>
    </row>
    <row r="228" spans="1:3">
      <c r="A228" s="9" t="s">
        <v>107</v>
      </c>
      <c r="B228" s="3">
        <v>29.27</v>
      </c>
      <c r="C228" s="2" t="s">
        <v>826</v>
      </c>
    </row>
    <row r="229" spans="1:3">
      <c r="A229" s="9" t="s">
        <v>81</v>
      </c>
      <c r="B229" s="3">
        <v>92.44</v>
      </c>
      <c r="C229" s="2" t="s">
        <v>772</v>
      </c>
    </row>
    <row r="230" spans="1:3">
      <c r="A230" s="9" t="s">
        <v>81</v>
      </c>
      <c r="B230" s="3">
        <v>50.42</v>
      </c>
      <c r="C230" s="2" t="s">
        <v>87</v>
      </c>
    </row>
    <row r="231" spans="1:3">
      <c r="A231" s="9" t="s">
        <v>81</v>
      </c>
      <c r="B231" s="3">
        <v>96.64</v>
      </c>
      <c r="C231" s="2" t="s">
        <v>481</v>
      </c>
    </row>
    <row r="232" spans="1:3">
      <c r="A232" s="9" t="s">
        <v>81</v>
      </c>
      <c r="B232" s="3">
        <v>50.42</v>
      </c>
      <c r="C232" s="2" t="s">
        <v>826</v>
      </c>
    </row>
    <row r="233" spans="1:3">
      <c r="A233" s="9" t="s">
        <v>38</v>
      </c>
      <c r="B233" s="3">
        <v>243.24</v>
      </c>
      <c r="C233" s="2" t="s">
        <v>484</v>
      </c>
    </row>
    <row r="234" spans="1:3">
      <c r="A234" s="9" t="s">
        <v>38</v>
      </c>
      <c r="B234" s="3">
        <v>3209.6</v>
      </c>
      <c r="C234" s="2" t="s">
        <v>1082</v>
      </c>
    </row>
    <row r="235" spans="1:3">
      <c r="A235" s="9" t="s">
        <v>1088</v>
      </c>
      <c r="B235" s="3">
        <v>800</v>
      </c>
      <c r="C235" s="2" t="s">
        <v>442</v>
      </c>
    </row>
    <row r="236" spans="1:3">
      <c r="A236" s="9" t="s">
        <v>1088</v>
      </c>
      <c r="B236" s="3">
        <v>800</v>
      </c>
      <c r="C236" s="2" t="s">
        <v>438</v>
      </c>
    </row>
    <row r="237" spans="1:3">
      <c r="A237" s="9" t="s">
        <v>1088</v>
      </c>
      <c r="B237" s="3">
        <v>800</v>
      </c>
      <c r="C237" s="2" t="s">
        <v>172</v>
      </c>
    </row>
    <row r="238" spans="1:3">
      <c r="A238" s="9" t="s">
        <v>1088</v>
      </c>
      <c r="B238" s="3">
        <v>6000</v>
      </c>
      <c r="C238" s="2" t="s">
        <v>131</v>
      </c>
    </row>
    <row r="239" spans="1:3">
      <c r="A239" s="9" t="s">
        <v>1088</v>
      </c>
      <c r="B239" s="3">
        <v>70</v>
      </c>
      <c r="C239" s="2" t="s">
        <v>131</v>
      </c>
    </row>
    <row r="240" spans="1:3">
      <c r="A240" s="9" t="s">
        <v>1088</v>
      </c>
      <c r="B240" s="3">
        <v>1320</v>
      </c>
      <c r="C240" s="2" t="s">
        <v>131</v>
      </c>
    </row>
    <row r="241" spans="1:3">
      <c r="A241" s="9" t="s">
        <v>1088</v>
      </c>
      <c r="B241" s="3">
        <v>640</v>
      </c>
      <c r="C241" s="2" t="s">
        <v>438</v>
      </c>
    </row>
    <row r="242" spans="1:3">
      <c r="A242" s="9" t="s">
        <v>1088</v>
      </c>
      <c r="B242" s="3">
        <v>280</v>
      </c>
      <c r="C242" s="2" t="s">
        <v>438</v>
      </c>
    </row>
    <row r="243" spans="1:3">
      <c r="A243" s="9" t="s">
        <v>1088</v>
      </c>
      <c r="B243" s="3">
        <v>15240</v>
      </c>
      <c r="C243" s="2" t="s">
        <v>442</v>
      </c>
    </row>
    <row r="244" spans="1:3">
      <c r="A244" s="9" t="s">
        <v>1088</v>
      </c>
      <c r="B244" s="3">
        <v>14240</v>
      </c>
      <c r="C244" s="2" t="s">
        <v>442</v>
      </c>
    </row>
    <row r="245" spans="1:3">
      <c r="A245" s="9" t="s">
        <v>1088</v>
      </c>
      <c r="B245" s="3">
        <v>440</v>
      </c>
      <c r="C245" s="2" t="s">
        <v>47</v>
      </c>
    </row>
    <row r="246" spans="1:3">
      <c r="A246" s="9" t="s">
        <v>1088</v>
      </c>
      <c r="B246" s="3">
        <v>1280</v>
      </c>
      <c r="C246" s="2" t="s">
        <v>47</v>
      </c>
    </row>
    <row r="247" spans="1:3">
      <c r="A247" s="9" t="s">
        <v>1088</v>
      </c>
      <c r="B247" s="3">
        <v>10520</v>
      </c>
      <c r="C247" s="2" t="s">
        <v>443</v>
      </c>
    </row>
    <row r="248" spans="1:3">
      <c r="A248" s="9" t="s">
        <v>1088</v>
      </c>
      <c r="B248" s="3">
        <v>840</v>
      </c>
      <c r="C248" s="2" t="s">
        <v>443</v>
      </c>
    </row>
    <row r="249" spans="1:3">
      <c r="A249" s="9" t="s">
        <v>1088</v>
      </c>
      <c r="B249" s="3">
        <v>2960</v>
      </c>
      <c r="C249" s="2" t="s">
        <v>172</v>
      </c>
    </row>
    <row r="250" spans="1:3">
      <c r="A250" s="9" t="s">
        <v>1088</v>
      </c>
      <c r="B250" s="3">
        <v>4920</v>
      </c>
      <c r="C250" s="2" t="s">
        <v>172</v>
      </c>
    </row>
    <row r="251" spans="1:3">
      <c r="A251" s="9" t="s">
        <v>55</v>
      </c>
      <c r="B251" s="3">
        <v>3836.07</v>
      </c>
      <c r="C251" s="2" t="s">
        <v>521</v>
      </c>
    </row>
    <row r="252" spans="1:3">
      <c r="A252" s="9" t="s">
        <v>55</v>
      </c>
      <c r="B252" s="3">
        <v>513.47</v>
      </c>
      <c r="C252" s="2" t="s">
        <v>1113</v>
      </c>
    </row>
    <row r="253" spans="1:3">
      <c r="A253" s="9" t="s">
        <v>55</v>
      </c>
      <c r="B253" s="3">
        <v>24.09</v>
      </c>
      <c r="C253" s="2" t="s">
        <v>1116</v>
      </c>
    </row>
    <row r="254" spans="1:3">
      <c r="A254" s="9" t="s">
        <v>55</v>
      </c>
      <c r="B254" s="3">
        <v>407.63</v>
      </c>
      <c r="C254" s="2" t="s">
        <v>1119</v>
      </c>
    </row>
    <row r="255" spans="1:3">
      <c r="A255" s="9" t="s">
        <v>55</v>
      </c>
      <c r="B255" s="3">
        <v>3235.14</v>
      </c>
      <c r="C255" s="2" t="s">
        <v>125</v>
      </c>
    </row>
    <row r="256" spans="1:3">
      <c r="A256" s="9" t="s">
        <v>55</v>
      </c>
      <c r="B256" s="3">
        <v>56.47</v>
      </c>
      <c r="C256" s="2" t="s">
        <v>1113</v>
      </c>
    </row>
    <row r="257" spans="1:3">
      <c r="A257" s="9" t="s">
        <v>55</v>
      </c>
      <c r="B257" s="3">
        <v>3804.48</v>
      </c>
      <c r="C257" s="2" t="s">
        <v>52</v>
      </c>
    </row>
    <row r="258" spans="1:3">
      <c r="A258" s="9" t="s">
        <v>55</v>
      </c>
      <c r="B258" s="3">
        <v>2694.26</v>
      </c>
      <c r="C258" s="2" t="s">
        <v>826</v>
      </c>
    </row>
    <row r="259" spans="1:3">
      <c r="A259" s="9" t="s">
        <v>55</v>
      </c>
      <c r="B259" s="3">
        <v>21.07</v>
      </c>
      <c r="C259" s="2" t="s">
        <v>1113</v>
      </c>
    </row>
    <row r="260" spans="1:3">
      <c r="A260" s="9" t="s">
        <v>55</v>
      </c>
      <c r="B260" s="3">
        <v>1166.76</v>
      </c>
      <c r="C260" s="2" t="s">
        <v>87</v>
      </c>
    </row>
    <row r="261" spans="1:3">
      <c r="A261" s="9" t="s">
        <v>55</v>
      </c>
      <c r="B261" s="3">
        <v>4677.34</v>
      </c>
      <c r="C261" s="2" t="s">
        <v>1128</v>
      </c>
    </row>
    <row r="262" spans="1:3">
      <c r="A262" s="9" t="s">
        <v>55</v>
      </c>
      <c r="B262" s="3">
        <v>1489.55</v>
      </c>
      <c r="C262" s="2" t="s">
        <v>1131</v>
      </c>
    </row>
    <row r="263" spans="1:3">
      <c r="A263" s="9" t="s">
        <v>55</v>
      </c>
      <c r="B263" s="3">
        <v>13874.04</v>
      </c>
      <c r="C263" s="2" t="s">
        <v>148</v>
      </c>
    </row>
    <row r="264" spans="1:3">
      <c r="A264" s="9" t="s">
        <v>55</v>
      </c>
      <c r="B264" s="3">
        <v>5366.09</v>
      </c>
      <c r="C264" s="2" t="s">
        <v>136</v>
      </c>
    </row>
    <row r="265" spans="1:3">
      <c r="A265" s="9" t="s">
        <v>55</v>
      </c>
      <c r="B265" s="3">
        <v>860.68</v>
      </c>
      <c r="C265" s="2" t="s">
        <v>1113</v>
      </c>
    </row>
    <row r="266" spans="1:3">
      <c r="A266" s="9" t="s">
        <v>55</v>
      </c>
      <c r="B266" s="3">
        <v>12445.03</v>
      </c>
      <c r="C266" s="2" t="s">
        <v>184</v>
      </c>
    </row>
    <row r="267" spans="1:3">
      <c r="A267" s="9" t="s">
        <v>55</v>
      </c>
      <c r="B267" s="3">
        <v>13325.31</v>
      </c>
      <c r="C267" s="2" t="s">
        <v>142</v>
      </c>
    </row>
    <row r="268" spans="1:3">
      <c r="A268" s="9" t="s">
        <v>55</v>
      </c>
      <c r="B268" s="3">
        <v>11767.53</v>
      </c>
      <c r="C268" s="2" t="s">
        <v>145</v>
      </c>
    </row>
    <row r="269" spans="1:3">
      <c r="A269" s="9" t="s">
        <v>55</v>
      </c>
      <c r="B269" s="3">
        <v>45.32</v>
      </c>
      <c r="C269" s="2" t="s">
        <v>1113</v>
      </c>
    </row>
    <row r="270" spans="1:3">
      <c r="A270" s="9" t="s">
        <v>55</v>
      </c>
      <c r="B270" s="3">
        <v>11966.62</v>
      </c>
      <c r="C270" s="2" t="s">
        <v>314</v>
      </c>
    </row>
    <row r="271" spans="1:3">
      <c r="A271" s="9" t="s">
        <v>55</v>
      </c>
      <c r="B271" s="3">
        <v>13477.78</v>
      </c>
      <c r="C271" s="2" t="s">
        <v>128</v>
      </c>
    </row>
    <row r="272" spans="1:3">
      <c r="A272" s="9" t="s">
        <v>55</v>
      </c>
      <c r="B272" s="3">
        <v>5821.22</v>
      </c>
      <c r="C272" s="2" t="s">
        <v>223</v>
      </c>
    </row>
    <row r="273" spans="1:3">
      <c r="A273" s="9" t="s">
        <v>55</v>
      </c>
      <c r="B273" s="3">
        <v>3.42</v>
      </c>
      <c r="C273" s="2" t="s">
        <v>1113</v>
      </c>
    </row>
    <row r="274" spans="1:3">
      <c r="A274" s="9" t="s">
        <v>55</v>
      </c>
      <c r="B274" s="3">
        <v>2302.41</v>
      </c>
      <c r="C274" s="2" t="s">
        <v>82</v>
      </c>
    </row>
    <row r="275" spans="1:3">
      <c r="A275" s="9" t="s">
        <v>55</v>
      </c>
      <c r="B275" s="3">
        <v>5569.98</v>
      </c>
      <c r="C275" s="2" t="s">
        <v>453</v>
      </c>
    </row>
    <row r="276" spans="1:3">
      <c r="A276" s="9" t="s">
        <v>55</v>
      </c>
      <c r="B276" s="3">
        <v>5512.07</v>
      </c>
      <c r="C276" s="2" t="s">
        <v>139</v>
      </c>
    </row>
    <row r="277" spans="1:3">
      <c r="A277" s="9" t="s">
        <v>55</v>
      </c>
      <c r="B277" s="3">
        <v>20.34</v>
      </c>
      <c r="C277" s="2" t="s">
        <v>1113</v>
      </c>
    </row>
    <row r="278" spans="1:3">
      <c r="A278" s="9" t="s">
        <v>55</v>
      </c>
      <c r="B278" s="3">
        <v>2385.52</v>
      </c>
      <c r="C278" s="2" t="s">
        <v>447</v>
      </c>
    </row>
    <row r="279" spans="1:3">
      <c r="A279" s="9" t="s">
        <v>55</v>
      </c>
      <c r="B279" s="3">
        <v>28.12</v>
      </c>
      <c r="C279" s="2" t="s">
        <v>1113</v>
      </c>
    </row>
    <row r="280" spans="1:3">
      <c r="A280" s="9" t="s">
        <v>55</v>
      </c>
      <c r="B280" s="3">
        <v>2801.25</v>
      </c>
      <c r="C280" s="2" t="s">
        <v>318</v>
      </c>
    </row>
    <row r="281" spans="1:3">
      <c r="A281" s="9" t="s">
        <v>55</v>
      </c>
      <c r="B281" s="3">
        <v>12.77</v>
      </c>
      <c r="C281" s="2" t="s">
        <v>1113</v>
      </c>
    </row>
    <row r="282" spans="1:3">
      <c r="A282" s="9" t="s">
        <v>55</v>
      </c>
      <c r="B282" s="3">
        <v>3288.93</v>
      </c>
      <c r="C282" s="2" t="s">
        <v>772</v>
      </c>
    </row>
    <row r="283" spans="1:3">
      <c r="A283" s="9" t="s">
        <v>55</v>
      </c>
      <c r="B283" s="3">
        <v>29.86</v>
      </c>
      <c r="C283" s="2" t="s">
        <v>1113</v>
      </c>
    </row>
    <row r="284" spans="1:3">
      <c r="A284" s="9" t="s">
        <v>207</v>
      </c>
      <c r="B284" s="3">
        <v>1094.8</v>
      </c>
      <c r="C284" s="2" t="s">
        <v>172</v>
      </c>
    </row>
    <row r="285" spans="1:3">
      <c r="A285" s="9" t="s">
        <v>1159</v>
      </c>
      <c r="B285" s="3">
        <v>12.58</v>
      </c>
      <c r="C285" s="2" t="s">
        <v>172</v>
      </c>
    </row>
    <row r="286" spans="1:3">
      <c r="A286" s="9" t="s">
        <v>335</v>
      </c>
      <c r="B286" s="3">
        <v>1586.18</v>
      </c>
      <c r="C286" s="2" t="s">
        <v>172</v>
      </c>
    </row>
    <row r="287" spans="1:3">
      <c r="A287" s="9" t="s">
        <v>384</v>
      </c>
      <c r="B287" s="3">
        <v>25.3</v>
      </c>
      <c r="C287" s="2" t="s">
        <v>172</v>
      </c>
    </row>
    <row r="288" spans="1:3">
      <c r="A288" s="9" t="s">
        <v>1178</v>
      </c>
      <c r="B288" s="3">
        <v>63.31</v>
      </c>
      <c r="C288" s="2" t="s">
        <v>172</v>
      </c>
    </row>
    <row r="289" spans="1:3">
      <c r="A289" s="9" t="s">
        <v>1178</v>
      </c>
      <c r="B289" s="3">
        <v>232.66</v>
      </c>
      <c r="C289" s="2" t="s">
        <v>131</v>
      </c>
    </row>
    <row r="290" spans="1:3">
      <c r="A290" s="9" t="s">
        <v>1178</v>
      </c>
      <c r="B290" s="3">
        <v>1554.58</v>
      </c>
      <c r="C290" s="2" t="s">
        <v>131</v>
      </c>
    </row>
    <row r="291" spans="1:3">
      <c r="A291" s="9" t="s">
        <v>1178</v>
      </c>
      <c r="B291" s="3">
        <v>677.96</v>
      </c>
      <c r="C291" s="2" t="s">
        <v>131</v>
      </c>
    </row>
    <row r="292" spans="1:3">
      <c r="A292" s="9" t="s">
        <v>1177</v>
      </c>
      <c r="B292" s="3">
        <v>26.45</v>
      </c>
      <c r="C292" s="2" t="s">
        <v>172</v>
      </c>
    </row>
    <row r="293" spans="1:3">
      <c r="A293" s="9" t="s">
        <v>1177</v>
      </c>
      <c r="B293" s="3">
        <v>275.8</v>
      </c>
      <c r="C293" s="2" t="s">
        <v>1201</v>
      </c>
    </row>
    <row r="294" spans="1:3">
      <c r="A294" s="9" t="s">
        <v>1177</v>
      </c>
      <c r="B294" s="3">
        <v>1114.1300000000001</v>
      </c>
      <c r="C294" s="2" t="s">
        <v>1119</v>
      </c>
    </row>
    <row r="295" spans="1:3">
      <c r="A295" s="9" t="s">
        <v>1177</v>
      </c>
      <c r="B295" s="3">
        <v>75.11</v>
      </c>
      <c r="C295" s="2" t="s">
        <v>172</v>
      </c>
    </row>
    <row r="296" spans="1:3">
      <c r="A296" s="9" t="s">
        <v>1177</v>
      </c>
      <c r="B296" s="3">
        <v>435.2</v>
      </c>
      <c r="C296" s="2" t="s">
        <v>172</v>
      </c>
    </row>
    <row r="297" spans="1:3">
      <c r="A297" s="9" t="s">
        <v>1177</v>
      </c>
      <c r="B297" s="3">
        <v>435.2</v>
      </c>
      <c r="C297" s="2" t="s">
        <v>172</v>
      </c>
    </row>
    <row r="298" spans="1:3">
      <c r="A298" s="9" t="s">
        <v>1177</v>
      </c>
      <c r="B298" s="3">
        <v>107.05</v>
      </c>
      <c r="C298" s="2" t="s">
        <v>172</v>
      </c>
    </row>
    <row r="299" spans="1:3">
      <c r="A299" s="9" t="s">
        <v>1176</v>
      </c>
      <c r="B299" s="3">
        <v>148</v>
      </c>
      <c r="C299" s="2" t="s">
        <v>172</v>
      </c>
    </row>
    <row r="300" spans="1:3">
      <c r="A300" s="9" t="s">
        <v>107</v>
      </c>
      <c r="B300" s="3">
        <v>618.11</v>
      </c>
      <c r="C300" s="2" t="s">
        <v>172</v>
      </c>
    </row>
    <row r="301" spans="1:3">
      <c r="A301" s="9" t="s">
        <v>1169</v>
      </c>
      <c r="B301" s="3">
        <v>5109.59</v>
      </c>
      <c r="C301" s="2" t="s">
        <v>57</v>
      </c>
    </row>
    <row r="302" spans="1:3">
      <c r="A302" s="9" t="s">
        <v>1169</v>
      </c>
      <c r="B302" s="3">
        <v>5109.59</v>
      </c>
      <c r="C302" s="2" t="s">
        <v>1227</v>
      </c>
    </row>
    <row r="303" spans="1:3">
      <c r="A303" s="9" t="s">
        <v>1169</v>
      </c>
      <c r="B303" s="3">
        <v>142</v>
      </c>
      <c r="C303" s="2" t="s">
        <v>944</v>
      </c>
    </row>
    <row r="304" spans="1:3">
      <c r="A304" s="9" t="s">
        <v>1169</v>
      </c>
      <c r="B304" s="3">
        <v>142</v>
      </c>
      <c r="C304" s="2" t="s">
        <v>481</v>
      </c>
    </row>
    <row r="305" spans="1:3">
      <c r="A305" s="9" t="s">
        <v>1169</v>
      </c>
      <c r="B305" s="3">
        <v>142</v>
      </c>
      <c r="C305" s="2" t="s">
        <v>57</v>
      </c>
    </row>
    <row r="306" spans="1:3">
      <c r="A306" s="9" t="s">
        <v>1169</v>
      </c>
      <c r="B306" s="3">
        <v>142</v>
      </c>
      <c r="C306" s="2" t="s">
        <v>1229</v>
      </c>
    </row>
    <row r="307" spans="1:3">
      <c r="A307" s="9" t="s">
        <v>1169</v>
      </c>
      <c r="B307" s="3">
        <v>142</v>
      </c>
      <c r="C307" s="2" t="s">
        <v>1230</v>
      </c>
    </row>
    <row r="308" spans="1:3">
      <c r="A308" s="9" t="s">
        <v>1169</v>
      </c>
      <c r="B308" s="3">
        <v>142</v>
      </c>
      <c r="C308" s="2" t="s">
        <v>1231</v>
      </c>
    </row>
    <row r="309" spans="1:3">
      <c r="A309" s="9" t="s">
        <v>1169</v>
      </c>
      <c r="B309" s="3">
        <v>142</v>
      </c>
      <c r="C309" s="2" t="s">
        <v>1232</v>
      </c>
    </row>
    <row r="310" spans="1:3">
      <c r="A310" s="9" t="s">
        <v>1169</v>
      </c>
      <c r="B310" s="3">
        <v>142</v>
      </c>
      <c r="C310" s="2" t="s">
        <v>484</v>
      </c>
    </row>
    <row r="311" spans="1:3">
      <c r="A311" s="9" t="s">
        <v>1169</v>
      </c>
      <c r="B311" s="3">
        <v>142</v>
      </c>
      <c r="C311" s="2" t="s">
        <v>1233</v>
      </c>
    </row>
    <row r="312" spans="1:3">
      <c r="A312" s="9" t="s">
        <v>1169</v>
      </c>
      <c r="B312" s="3">
        <v>142</v>
      </c>
      <c r="C312" s="2" t="s">
        <v>1227</v>
      </c>
    </row>
    <row r="313" spans="1:3">
      <c r="A313" s="9" t="s">
        <v>1169</v>
      </c>
      <c r="B313" s="3">
        <v>48</v>
      </c>
      <c r="C313" s="2" t="s">
        <v>82</v>
      </c>
    </row>
    <row r="314" spans="1:3">
      <c r="A314" s="9" t="s">
        <v>1169</v>
      </c>
      <c r="B314" s="3">
        <v>48</v>
      </c>
      <c r="C314" s="2" t="s">
        <v>223</v>
      </c>
    </row>
    <row r="315" spans="1:3">
      <c r="A315" s="9" t="s">
        <v>1169</v>
      </c>
      <c r="B315" s="3">
        <v>1214.01</v>
      </c>
      <c r="C315" s="2" t="s">
        <v>128</v>
      </c>
    </row>
    <row r="316" spans="1:3">
      <c r="A316" s="9" t="s">
        <v>1169</v>
      </c>
      <c r="B316" s="3">
        <v>1214.01</v>
      </c>
      <c r="C316" s="2" t="s">
        <v>142</v>
      </c>
    </row>
    <row r="317" spans="1:3">
      <c r="A317" s="9" t="s">
        <v>1169</v>
      </c>
      <c r="B317" s="3">
        <v>1214.01</v>
      </c>
      <c r="C317" s="2" t="s">
        <v>184</v>
      </c>
    </row>
    <row r="318" spans="1:3">
      <c r="A318" s="9" t="s">
        <v>1169</v>
      </c>
      <c r="B318" s="3">
        <v>1214.01</v>
      </c>
      <c r="C318" s="2" t="s">
        <v>136</v>
      </c>
    </row>
    <row r="319" spans="1:3">
      <c r="A319" s="9" t="s">
        <v>1169</v>
      </c>
      <c r="B319" s="3">
        <v>1214.01</v>
      </c>
      <c r="C319" s="2" t="s">
        <v>314</v>
      </c>
    </row>
    <row r="320" spans="1:3">
      <c r="A320" s="9" t="s">
        <v>1169</v>
      </c>
      <c r="B320" s="3">
        <v>1214.01</v>
      </c>
      <c r="C320" s="2" t="s">
        <v>145</v>
      </c>
    </row>
    <row r="321" spans="1:3">
      <c r="A321" s="9" t="s">
        <v>1169</v>
      </c>
      <c r="B321" s="3">
        <v>1214.01</v>
      </c>
      <c r="C321" s="2" t="s">
        <v>148</v>
      </c>
    </row>
    <row r="322" spans="1:3">
      <c r="A322" s="9" t="s">
        <v>1172</v>
      </c>
      <c r="B322" s="3">
        <v>46715</v>
      </c>
      <c r="C322" s="2" t="s">
        <v>131</v>
      </c>
    </row>
    <row r="323" spans="1:3">
      <c r="A323" s="9" t="s">
        <v>107</v>
      </c>
      <c r="B323" s="3">
        <v>5254</v>
      </c>
      <c r="C323" s="2" t="s">
        <v>172</v>
      </c>
    </row>
    <row r="324" spans="1:3">
      <c r="A324" s="9" t="s">
        <v>1175</v>
      </c>
      <c r="B324" s="3">
        <v>1051.0899999999999</v>
      </c>
      <c r="C324" s="2" t="s">
        <v>131</v>
      </c>
    </row>
    <row r="325" spans="1:3">
      <c r="A325" s="9" t="s">
        <v>1172</v>
      </c>
      <c r="B325" s="3">
        <v>12531</v>
      </c>
      <c r="C325" s="2" t="s">
        <v>438</v>
      </c>
    </row>
    <row r="326" spans="1:3">
      <c r="A326" s="9" t="s">
        <v>1175</v>
      </c>
      <c r="B326" s="3">
        <v>315.45999999999998</v>
      </c>
      <c r="C326" s="2" t="s">
        <v>438</v>
      </c>
    </row>
    <row r="327" spans="1:3">
      <c r="A327" s="9" t="s">
        <v>1172</v>
      </c>
      <c r="B327" s="3">
        <v>70395</v>
      </c>
      <c r="C327" s="2" t="s">
        <v>443</v>
      </c>
    </row>
    <row r="328" spans="1:3">
      <c r="A328" s="9" t="s">
        <v>1175</v>
      </c>
      <c r="B328" s="3">
        <v>1583.91</v>
      </c>
      <c r="C328" s="2" t="s">
        <v>443</v>
      </c>
    </row>
    <row r="329" spans="1:3">
      <c r="A329" s="9" t="s">
        <v>1172</v>
      </c>
      <c r="B329" s="3">
        <v>14049</v>
      </c>
      <c r="C329" s="2" t="s">
        <v>47</v>
      </c>
    </row>
    <row r="330" spans="1:3">
      <c r="A330" s="9" t="s">
        <v>1175</v>
      </c>
      <c r="B330" s="3">
        <v>339.31</v>
      </c>
      <c r="C330" s="2" t="s">
        <v>47</v>
      </c>
    </row>
    <row r="331" spans="1:3">
      <c r="A331" s="9" t="s">
        <v>1172</v>
      </c>
      <c r="B331" s="3">
        <v>222067</v>
      </c>
      <c r="C331" s="2" t="s">
        <v>442</v>
      </c>
    </row>
    <row r="332" spans="1:3">
      <c r="A332" s="9" t="s">
        <v>1175</v>
      </c>
      <c r="B332" s="3">
        <v>5024.38</v>
      </c>
      <c r="C332" s="2" t="s">
        <v>442</v>
      </c>
    </row>
    <row r="333" spans="1:3">
      <c r="A333" s="9" t="s">
        <v>1172</v>
      </c>
      <c r="B333" s="3">
        <v>85627</v>
      </c>
      <c r="C333" s="2" t="s">
        <v>172</v>
      </c>
    </row>
    <row r="334" spans="1:3">
      <c r="A334" s="9" t="s">
        <v>1175</v>
      </c>
      <c r="B334" s="3">
        <v>1926.61</v>
      </c>
      <c r="C334" s="2" t="s">
        <v>172</v>
      </c>
    </row>
    <row r="335" spans="1:3">
      <c r="A335" s="9" t="s">
        <v>1174</v>
      </c>
      <c r="B335" s="3">
        <v>1489</v>
      </c>
      <c r="C335" s="2" t="s">
        <v>438</v>
      </c>
    </row>
    <row r="336" spans="1:3">
      <c r="A336" s="9" t="s">
        <v>1174</v>
      </c>
      <c r="B336" s="3">
        <v>1031</v>
      </c>
      <c r="C336" s="2" t="s">
        <v>47</v>
      </c>
    </row>
    <row r="337" spans="1:3">
      <c r="A337" s="9" t="s">
        <v>1174</v>
      </c>
      <c r="B337" s="3">
        <v>1236</v>
      </c>
      <c r="C337" s="2" t="s">
        <v>442</v>
      </c>
    </row>
    <row r="338" spans="1:3">
      <c r="A338" s="9" t="s">
        <v>1172</v>
      </c>
      <c r="B338" s="3">
        <v>816</v>
      </c>
      <c r="C338" s="2" t="s">
        <v>172</v>
      </c>
    </row>
    <row r="339" spans="1:3">
      <c r="A339" s="9" t="s">
        <v>1175</v>
      </c>
      <c r="B339" s="3">
        <v>18.36</v>
      </c>
      <c r="C339" s="2" t="s">
        <v>172</v>
      </c>
    </row>
    <row r="340" spans="1:3">
      <c r="A340" s="9" t="s">
        <v>1172</v>
      </c>
      <c r="B340" s="3">
        <v>10256</v>
      </c>
      <c r="C340" s="2" t="s">
        <v>172</v>
      </c>
    </row>
    <row r="341" spans="1:3">
      <c r="A341" s="9" t="s">
        <v>1175</v>
      </c>
      <c r="B341" s="3">
        <v>230.76</v>
      </c>
      <c r="C341" s="2" t="s">
        <v>172</v>
      </c>
    </row>
    <row r="342" spans="1:3">
      <c r="A342" s="9" t="s">
        <v>1172</v>
      </c>
      <c r="B342" s="3">
        <v>15000</v>
      </c>
      <c r="C342" s="2" t="s">
        <v>172</v>
      </c>
    </row>
    <row r="343" spans="1:3">
      <c r="A343" s="9" t="s">
        <v>1175</v>
      </c>
      <c r="B343" s="3">
        <v>337.5</v>
      </c>
      <c r="C343" s="2" t="s">
        <v>172</v>
      </c>
    </row>
    <row r="344" spans="1:3">
      <c r="A344" s="9" t="s">
        <v>1172</v>
      </c>
      <c r="B344" s="3">
        <v>5254</v>
      </c>
      <c r="C344" s="2" t="s">
        <v>172</v>
      </c>
    </row>
    <row r="345" spans="1:3">
      <c r="A345" s="9" t="s">
        <v>1175</v>
      </c>
      <c r="B345" s="3">
        <v>118.22</v>
      </c>
      <c r="C345" s="2" t="s">
        <v>172</v>
      </c>
    </row>
    <row r="346" spans="1:3">
      <c r="A346" s="9" t="s">
        <v>1175</v>
      </c>
      <c r="B346" s="3">
        <v>-0.6</v>
      </c>
      <c r="C346" s="2" t="s">
        <v>172</v>
      </c>
    </row>
  </sheetData>
  <autoFilter ref="A1:C346"/>
  <pageMargins left="0.7" right="0.7" top="0.75" bottom="0.75" header="0.3" footer="0.3"/>
  <pageSetup paperSize="9" scale="79" orientation="portrait" verticalDpi="0" r:id="rId2"/>
  <rowBreaks count="2" manualBreakCount="2">
    <brk id="118" max="10" man="1"/>
    <brk id="181" max="16383" man="1"/>
  </rowBreaks>
  <colBreaks count="1" manualBreakCount="1">
    <brk id="3" max="345" man="1"/>
  </colBreaks>
</worksheet>
</file>

<file path=xl/worksheets/sheet4.xml><?xml version="1.0" encoding="utf-8"?>
<worksheet xmlns="http://schemas.openxmlformats.org/spreadsheetml/2006/main" xmlns:r="http://schemas.openxmlformats.org/officeDocument/2006/relationships">
  <dimension ref="A1:L156"/>
  <sheetViews>
    <sheetView tabSelected="1" view="pageBreakPreview" zoomScale="60" workbookViewId="0">
      <selection activeCell="V115" sqref="V115"/>
    </sheetView>
  </sheetViews>
  <sheetFormatPr defaultRowHeight="15.75"/>
  <cols>
    <col min="1" max="1" width="30.140625" style="129" customWidth="1"/>
    <col min="2" max="2" width="12.7109375" style="129" customWidth="1"/>
    <col min="3" max="3" width="12.42578125" style="129" customWidth="1"/>
    <col min="4" max="4" width="9.7109375" style="129" customWidth="1"/>
    <col min="5" max="5" width="10.7109375" style="129" customWidth="1"/>
    <col min="6" max="6" width="11.7109375" style="129" customWidth="1"/>
    <col min="7" max="7" width="17.5703125" style="129" customWidth="1"/>
    <col min="8" max="9" width="10.140625" style="129" bestFit="1" customWidth="1"/>
    <col min="10" max="10" width="18" style="129" customWidth="1"/>
    <col min="11" max="11" width="10.28515625" style="129" bestFit="1" customWidth="1"/>
    <col min="12" max="12" width="9.28515625" style="129" bestFit="1" customWidth="1"/>
    <col min="13" max="16384" width="9.140625" style="129"/>
  </cols>
  <sheetData>
    <row r="1" spans="1:6" s="22" customFormat="1">
      <c r="A1" s="20" t="s">
        <v>1251</v>
      </c>
      <c r="B1" s="21"/>
      <c r="C1" s="21"/>
      <c r="D1" s="21"/>
      <c r="E1" s="21"/>
      <c r="F1" s="21"/>
    </row>
    <row r="2" spans="1:6" s="22" customFormat="1"/>
    <row r="3" spans="1:6" s="22" customFormat="1"/>
    <row r="4" spans="1:6" s="22" customFormat="1">
      <c r="A4" s="21"/>
      <c r="B4" s="21"/>
      <c r="C4" s="23" t="s">
        <v>1351</v>
      </c>
      <c r="D4" s="21"/>
      <c r="E4" s="21"/>
      <c r="F4" s="21"/>
    </row>
    <row r="5" spans="1:6" s="22" customFormat="1" ht="16.5" thickBot="1">
      <c r="C5" s="24"/>
    </row>
    <row r="6" spans="1:6" s="22" customFormat="1" ht="16.5" thickBot="1">
      <c r="A6" s="138" t="s">
        <v>1252</v>
      </c>
      <c r="B6" s="139"/>
      <c r="C6" s="139"/>
      <c r="D6" s="139"/>
      <c r="E6" s="139"/>
      <c r="F6" s="140"/>
    </row>
    <row r="7" spans="1:6" s="22" customFormat="1" ht="31.5">
      <c r="A7" s="25" t="s">
        <v>1253</v>
      </c>
      <c r="B7" s="26" t="s">
        <v>1254</v>
      </c>
      <c r="C7" s="27" t="s">
        <v>1255</v>
      </c>
      <c r="D7" s="27" t="s">
        <v>1256</v>
      </c>
      <c r="E7" s="27" t="s">
        <v>1257</v>
      </c>
      <c r="F7" s="28" t="s">
        <v>1258</v>
      </c>
    </row>
    <row r="8" spans="1:6" s="22" customFormat="1">
      <c r="A8" s="29" t="s">
        <v>1259</v>
      </c>
      <c r="B8" s="30"/>
      <c r="C8" s="31"/>
      <c r="D8" s="26"/>
      <c r="E8" s="26"/>
      <c r="F8" s="28"/>
    </row>
    <row r="9" spans="1:6" s="22" customFormat="1">
      <c r="A9" s="32" t="s">
        <v>1260</v>
      </c>
      <c r="B9" s="33"/>
      <c r="C9" s="34"/>
      <c r="D9" s="33"/>
      <c r="E9" s="33"/>
      <c r="F9" s="35"/>
    </row>
    <row r="10" spans="1:6" s="22" customFormat="1">
      <c r="A10" s="32" t="s">
        <v>1261</v>
      </c>
      <c r="B10" s="33"/>
      <c r="C10" s="34"/>
      <c r="D10" s="33"/>
      <c r="E10" s="33"/>
      <c r="F10" s="35"/>
    </row>
    <row r="11" spans="1:6" s="22" customFormat="1">
      <c r="A11" s="32" t="s">
        <v>1262</v>
      </c>
      <c r="B11" s="33"/>
      <c r="C11" s="34"/>
      <c r="D11" s="33"/>
      <c r="E11" s="33"/>
      <c r="F11" s="35"/>
    </row>
    <row r="12" spans="1:6" s="22" customFormat="1">
      <c r="A12" s="32" t="s">
        <v>1263</v>
      </c>
      <c r="B12" s="33"/>
      <c r="C12" s="34"/>
      <c r="D12" s="33"/>
      <c r="E12" s="33"/>
      <c r="F12" s="35"/>
    </row>
    <row r="13" spans="1:6" s="22" customFormat="1">
      <c r="A13" s="32" t="s">
        <v>1264</v>
      </c>
      <c r="B13" s="33"/>
      <c r="C13" s="34"/>
      <c r="D13" s="33"/>
      <c r="E13" s="33"/>
      <c r="F13" s="35"/>
    </row>
    <row r="14" spans="1:6" s="22" customFormat="1">
      <c r="A14" s="32" t="s">
        <v>1131</v>
      </c>
      <c r="B14" s="33">
        <v>683</v>
      </c>
      <c r="C14" s="34">
        <v>1489.55</v>
      </c>
      <c r="D14" s="33"/>
      <c r="E14" s="33"/>
      <c r="F14" s="35"/>
    </row>
    <row r="15" spans="1:6" s="22" customFormat="1">
      <c r="A15" s="32" t="s">
        <v>1128</v>
      </c>
      <c r="B15" s="30">
        <v>1878</v>
      </c>
      <c r="C15" s="34">
        <v>4677.34</v>
      </c>
      <c r="D15" s="33"/>
      <c r="E15" s="33"/>
      <c r="F15" s="35"/>
    </row>
    <row r="16" spans="1:6" s="22" customFormat="1">
      <c r="A16" s="32" t="s">
        <v>772</v>
      </c>
      <c r="B16" s="33">
        <v>1279</v>
      </c>
      <c r="C16" s="34">
        <f>3531.37-3.91</f>
        <v>3527.46</v>
      </c>
      <c r="D16" s="33"/>
      <c r="E16" s="33"/>
      <c r="F16" s="35"/>
    </row>
    <row r="17" spans="1:6" s="22" customFormat="1">
      <c r="A17" s="32" t="s">
        <v>87</v>
      </c>
      <c r="B17" s="33">
        <v>464</v>
      </c>
      <c r="C17" s="34">
        <v>1812.34</v>
      </c>
      <c r="D17" s="33"/>
      <c r="E17" s="33"/>
      <c r="F17" s="35"/>
    </row>
    <row r="18" spans="1:6" s="22" customFormat="1">
      <c r="A18" s="32" t="s">
        <v>826</v>
      </c>
      <c r="B18" s="33">
        <v>1635</v>
      </c>
      <c r="C18" s="34">
        <f>3617.5-43.86</f>
        <v>3573.64</v>
      </c>
      <c r="D18" s="33"/>
      <c r="E18" s="33"/>
      <c r="F18" s="35"/>
    </row>
    <row r="19" spans="1:6" s="22" customFormat="1">
      <c r="A19" s="32" t="s">
        <v>52</v>
      </c>
      <c r="B19" s="33">
        <v>2090</v>
      </c>
      <c r="C19" s="34">
        <f>4733.88-7.69</f>
        <v>4726.1900000000005</v>
      </c>
      <c r="D19" s="33"/>
      <c r="E19" s="33"/>
      <c r="F19" s="35"/>
    </row>
    <row r="20" spans="1:6" s="22" customFormat="1">
      <c r="A20" s="32" t="s">
        <v>125</v>
      </c>
      <c r="B20" s="33">
        <v>1588</v>
      </c>
      <c r="C20" s="34">
        <v>3245.72</v>
      </c>
      <c r="D20" s="33"/>
      <c r="E20" s="33"/>
      <c r="F20" s="35"/>
    </row>
    <row r="21" spans="1:6" s="22" customFormat="1">
      <c r="A21" s="32" t="s">
        <v>1201</v>
      </c>
      <c r="B21" s="33"/>
      <c r="C21" s="34">
        <v>275.8</v>
      </c>
      <c r="D21" s="33"/>
      <c r="E21" s="33"/>
      <c r="F21" s="35"/>
    </row>
    <row r="22" spans="1:6" s="22" customFormat="1">
      <c r="A22" s="32" t="s">
        <v>1265</v>
      </c>
      <c r="B22" s="33">
        <v>5800</v>
      </c>
      <c r="C22" s="34">
        <v>5967.38</v>
      </c>
      <c r="D22" s="33"/>
      <c r="E22" s="33"/>
      <c r="F22" s="35"/>
    </row>
    <row r="23" spans="1:6" s="22" customFormat="1">
      <c r="A23" s="32" t="s">
        <v>1266</v>
      </c>
      <c r="B23" s="33">
        <v>6156</v>
      </c>
      <c r="C23" s="34">
        <f>5775.26-0.67</f>
        <v>5774.59</v>
      </c>
      <c r="D23" s="33"/>
      <c r="E23" s="33"/>
      <c r="F23" s="35"/>
    </row>
    <row r="24" spans="1:6" s="22" customFormat="1">
      <c r="A24" s="32" t="s">
        <v>1267</v>
      </c>
      <c r="B24" s="33">
        <v>6386</v>
      </c>
      <c r="C24" s="34">
        <f>8108.62-1.19</f>
        <v>8107.43</v>
      </c>
      <c r="D24" s="33"/>
      <c r="E24" s="33"/>
      <c r="F24" s="35"/>
    </row>
    <row r="25" spans="1:6" s="22" customFormat="1">
      <c r="A25" s="32" t="s">
        <v>1268</v>
      </c>
      <c r="B25" s="33">
        <v>2270</v>
      </c>
      <c r="C25" s="34">
        <v>7051.5</v>
      </c>
      <c r="D25" s="33"/>
      <c r="E25" s="33"/>
      <c r="F25" s="35"/>
    </row>
    <row r="26" spans="1:6" s="22" customFormat="1">
      <c r="A26" s="36" t="s">
        <v>1269</v>
      </c>
      <c r="B26" s="33">
        <v>5745</v>
      </c>
      <c r="C26" s="34">
        <v>14825.41</v>
      </c>
      <c r="D26" s="37"/>
      <c r="E26" s="37"/>
      <c r="F26" s="38"/>
    </row>
    <row r="27" spans="1:6" s="22" customFormat="1">
      <c r="A27" s="36" t="s">
        <v>1270</v>
      </c>
      <c r="B27" s="33">
        <v>1605</v>
      </c>
      <c r="C27" s="34">
        <f>4463.33-79.14</f>
        <v>4384.1899999999996</v>
      </c>
      <c r="D27" s="37"/>
      <c r="E27" s="37"/>
      <c r="F27" s="38"/>
    </row>
    <row r="28" spans="1:6" s="22" customFormat="1">
      <c r="A28" s="36" t="s">
        <v>1271</v>
      </c>
      <c r="B28" s="33">
        <v>5950</v>
      </c>
      <c r="C28" s="34">
        <v>14661.65</v>
      </c>
      <c r="D28" s="37"/>
      <c r="E28" s="37"/>
      <c r="F28" s="38"/>
    </row>
    <row r="29" spans="1:6" s="22" customFormat="1">
      <c r="A29" s="36" t="s">
        <v>1272</v>
      </c>
      <c r="B29" s="33">
        <v>5322</v>
      </c>
      <c r="C29" s="34">
        <v>19871.759999999998</v>
      </c>
      <c r="D29" s="37"/>
      <c r="E29" s="37"/>
      <c r="F29" s="38"/>
    </row>
    <row r="30" spans="1:6" s="22" customFormat="1">
      <c r="A30" s="36" t="s">
        <v>1273</v>
      </c>
      <c r="B30" s="33">
        <v>2327</v>
      </c>
      <c r="C30" s="34">
        <f>6711.32-178.64</f>
        <v>6532.6799999999994</v>
      </c>
      <c r="D30" s="37"/>
      <c r="E30" s="37"/>
      <c r="F30" s="38"/>
    </row>
    <row r="31" spans="1:6" s="22" customFormat="1">
      <c r="A31" s="36" t="s">
        <v>1274</v>
      </c>
      <c r="B31" s="33">
        <v>5250</v>
      </c>
      <c r="C31" s="34">
        <v>13302.46</v>
      </c>
      <c r="D31" s="37"/>
      <c r="E31" s="37"/>
      <c r="F31" s="38"/>
    </row>
    <row r="32" spans="1:6" s="22" customFormat="1">
      <c r="A32" s="36" t="s">
        <v>1275</v>
      </c>
      <c r="B32" s="33">
        <v>4933</v>
      </c>
      <c r="C32" s="34">
        <f>13120.59-5.3</f>
        <v>13115.29</v>
      </c>
      <c r="D32" s="37"/>
      <c r="E32" s="37"/>
      <c r="F32" s="38"/>
    </row>
    <row r="33" spans="1:8" s="22" customFormat="1">
      <c r="A33" s="36" t="s">
        <v>1276</v>
      </c>
      <c r="B33" s="33">
        <v>5966</v>
      </c>
      <c r="C33" s="34">
        <v>22738.48</v>
      </c>
      <c r="D33" s="37"/>
      <c r="E33" s="37"/>
      <c r="F33" s="38"/>
    </row>
    <row r="34" spans="1:8" s="22" customFormat="1">
      <c r="A34" s="32" t="s">
        <v>1277</v>
      </c>
      <c r="B34" s="33">
        <v>2837</v>
      </c>
      <c r="C34" s="34">
        <f>3321.68-1.11</f>
        <v>3320.5699999999997</v>
      </c>
      <c r="D34" s="31"/>
      <c r="E34" s="33"/>
      <c r="F34" s="35"/>
    </row>
    <row r="35" spans="1:8" s="22" customFormat="1" ht="16.5" thickBot="1">
      <c r="A35" s="36" t="s">
        <v>1278</v>
      </c>
      <c r="B35" s="33">
        <v>2298</v>
      </c>
      <c r="C35" s="34">
        <f>2411.04-0.08</f>
        <v>2410.96</v>
      </c>
      <c r="D35" s="39"/>
      <c r="E35" s="33"/>
      <c r="F35" s="38"/>
    </row>
    <row r="36" spans="1:8" s="22" customFormat="1" ht="16.5" thickBot="1">
      <c r="A36" s="40" t="s">
        <v>1279</v>
      </c>
      <c r="B36" s="41">
        <f>SUM(B8:B35)</f>
        <v>72462</v>
      </c>
      <c r="C36" s="42">
        <f>SUM(C8:C35)-C96</f>
        <v>164805.39000000001</v>
      </c>
      <c r="D36" s="42">
        <f>258607.48-D52-D96-D95</f>
        <v>219959.30356813694</v>
      </c>
      <c r="E36" s="42">
        <f>83338.91-E97-E52</f>
        <v>62734.739665492962</v>
      </c>
      <c r="F36" s="43">
        <f>SUM(C36:E36)</f>
        <v>447499.43323362991</v>
      </c>
    </row>
    <row r="37" spans="1:8" s="22" customFormat="1" ht="16.5" thickBot="1">
      <c r="A37" s="44"/>
      <c r="B37" s="45"/>
      <c r="C37" s="46"/>
      <c r="D37" s="45"/>
      <c r="E37" s="45"/>
      <c r="F37" s="47"/>
    </row>
    <row r="38" spans="1:8" s="22" customFormat="1" ht="16.5" thickBot="1">
      <c r="A38" s="138" t="s">
        <v>1280</v>
      </c>
      <c r="B38" s="139"/>
      <c r="C38" s="139"/>
      <c r="D38" s="139"/>
      <c r="E38" s="139"/>
      <c r="F38" s="140"/>
    </row>
    <row r="39" spans="1:8" s="22" customFormat="1" ht="32.25" thickBot="1">
      <c r="A39" s="48" t="s">
        <v>1281</v>
      </c>
      <c r="B39" s="49" t="s">
        <v>1254</v>
      </c>
      <c r="C39" s="50" t="s">
        <v>1255</v>
      </c>
      <c r="D39" s="50" t="s">
        <v>1256</v>
      </c>
      <c r="E39" s="50" t="s">
        <v>1257</v>
      </c>
      <c r="F39" s="51" t="s">
        <v>1258</v>
      </c>
    </row>
    <row r="40" spans="1:8" s="22" customFormat="1">
      <c r="A40" s="52"/>
      <c r="B40" s="53">
        <v>724</v>
      </c>
      <c r="C40" s="54">
        <v>263.62</v>
      </c>
      <c r="D40" s="53"/>
      <c r="E40" s="53"/>
      <c r="F40" s="55"/>
    </row>
    <row r="41" spans="1:8" s="22" customFormat="1">
      <c r="A41" s="32" t="s">
        <v>944</v>
      </c>
      <c r="B41" s="31"/>
      <c r="D41" s="33"/>
      <c r="E41" s="33"/>
      <c r="F41" s="35"/>
    </row>
    <row r="42" spans="1:8" s="22" customFormat="1">
      <c r="A42" s="32" t="s">
        <v>481</v>
      </c>
      <c r="B42" s="33">
        <v>2478</v>
      </c>
      <c r="C42" s="56">
        <v>725.12</v>
      </c>
      <c r="D42" s="33"/>
      <c r="E42" s="33"/>
      <c r="F42" s="35"/>
    </row>
    <row r="43" spans="1:8" s="22" customFormat="1">
      <c r="A43" s="32" t="s">
        <v>57</v>
      </c>
      <c r="B43" s="33">
        <v>1077</v>
      </c>
      <c r="C43" s="56">
        <v>5360.87</v>
      </c>
      <c r="D43" s="33"/>
      <c r="E43" s="33"/>
      <c r="F43" s="35"/>
    </row>
    <row r="44" spans="1:8" s="22" customFormat="1">
      <c r="A44" s="32" t="s">
        <v>1229</v>
      </c>
      <c r="B44" s="33"/>
      <c r="C44" s="56">
        <v>142</v>
      </c>
      <c r="D44" s="33"/>
      <c r="E44" s="33"/>
      <c r="F44" s="35"/>
    </row>
    <row r="45" spans="1:8" s="22" customFormat="1">
      <c r="A45" s="32" t="s">
        <v>1230</v>
      </c>
      <c r="B45" s="33"/>
      <c r="C45" s="56">
        <v>142</v>
      </c>
      <c r="D45" s="33"/>
      <c r="E45" s="33"/>
      <c r="F45" s="35"/>
    </row>
    <row r="46" spans="1:8" s="22" customFormat="1">
      <c r="A46" s="32" t="s">
        <v>1231</v>
      </c>
      <c r="B46" s="33">
        <v>2986</v>
      </c>
      <c r="C46" s="56">
        <v>142</v>
      </c>
      <c r="D46" s="33"/>
      <c r="E46" s="33"/>
      <c r="F46" s="35"/>
    </row>
    <row r="47" spans="1:8" s="22" customFormat="1">
      <c r="A47" s="32" t="s">
        <v>1232</v>
      </c>
      <c r="B47" s="33"/>
      <c r="C47" s="56">
        <v>142</v>
      </c>
      <c r="D47" s="33"/>
      <c r="E47" s="33"/>
      <c r="F47" s="35"/>
      <c r="H47" s="57"/>
    </row>
    <row r="48" spans="1:8" s="22" customFormat="1">
      <c r="A48" s="32" t="s">
        <v>484</v>
      </c>
      <c r="B48" s="33">
        <v>3960</v>
      </c>
      <c r="C48" s="56">
        <v>506.86</v>
      </c>
      <c r="D48" s="33"/>
      <c r="E48" s="33"/>
      <c r="F48" s="35"/>
      <c r="H48" s="57"/>
    </row>
    <row r="49" spans="1:10" s="22" customFormat="1">
      <c r="A49" s="32" t="s">
        <v>1233</v>
      </c>
      <c r="B49" s="33"/>
      <c r="C49" s="56">
        <v>142</v>
      </c>
      <c r="D49" s="33"/>
      <c r="E49" s="33"/>
      <c r="F49" s="35"/>
    </row>
    <row r="50" spans="1:10" s="22" customFormat="1">
      <c r="A50" s="32" t="s">
        <v>1227</v>
      </c>
      <c r="B50" s="33"/>
      <c r="C50" s="56">
        <v>5251.59</v>
      </c>
      <c r="D50" s="33"/>
      <c r="E50" s="33"/>
      <c r="F50" s="35"/>
    </row>
    <row r="51" spans="1:10" s="22" customFormat="1" ht="16.5" thickBot="1">
      <c r="A51" s="36" t="s">
        <v>1282</v>
      </c>
      <c r="B51" s="33">
        <v>14</v>
      </c>
      <c r="C51" s="58">
        <v>24.09</v>
      </c>
      <c r="D51" s="33"/>
      <c r="E51" s="33"/>
      <c r="F51" s="35"/>
      <c r="G51" s="21"/>
    </row>
    <row r="52" spans="1:10" s="22" customFormat="1" ht="16.5" thickBot="1">
      <c r="A52" s="59" t="s">
        <v>1283</v>
      </c>
      <c r="B52" s="60">
        <f>SUM(B40:B51)</f>
        <v>11239</v>
      </c>
      <c r="C52" s="42">
        <f>SUM(C40:C51)</f>
        <v>12842.15</v>
      </c>
      <c r="D52" s="61">
        <f>B142</f>
        <v>36482.176431863067</v>
      </c>
      <c r="E52" s="61">
        <f>B150</f>
        <v>20604.170334507042</v>
      </c>
      <c r="F52" s="62">
        <f>SUM(C52:E52)</f>
        <v>69928.49676637011</v>
      </c>
    </row>
    <row r="53" spans="1:10" s="22" customFormat="1" ht="16.5" thickBot="1">
      <c r="A53" s="63" t="s">
        <v>1284</v>
      </c>
      <c r="B53" s="64">
        <f>B52+B36</f>
        <v>83701</v>
      </c>
      <c r="C53" s="64">
        <f>C36+C52</f>
        <v>177647.54</v>
      </c>
      <c r="D53" s="64">
        <f>D52+D36</f>
        <v>256441.48</v>
      </c>
      <c r="E53" s="64">
        <f>E52+E36</f>
        <v>83338.91</v>
      </c>
      <c r="F53" s="65">
        <f>F36+F52</f>
        <v>517427.93000000005</v>
      </c>
    </row>
    <row r="54" spans="1:10" s="22" customFormat="1" ht="16.5" thickBot="1">
      <c r="A54" s="30"/>
      <c r="B54" s="30"/>
      <c r="C54" s="30"/>
      <c r="D54" s="30"/>
      <c r="E54" s="30"/>
      <c r="F54" s="30"/>
    </row>
    <row r="55" spans="1:10" s="22" customFormat="1" ht="16.5" thickBot="1">
      <c r="A55" s="138" t="s">
        <v>1285</v>
      </c>
      <c r="B55" s="139"/>
      <c r="C55" s="139"/>
      <c r="D55" s="139"/>
      <c r="E55" s="139"/>
      <c r="F55" s="140"/>
    </row>
    <row r="56" spans="1:10" s="22" customFormat="1" ht="31.5">
      <c r="A56" s="66" t="s">
        <v>1253</v>
      </c>
      <c r="B56" s="67" t="s">
        <v>1286</v>
      </c>
      <c r="C56" s="27" t="s">
        <v>1255</v>
      </c>
      <c r="D56" s="27" t="s">
        <v>1256</v>
      </c>
      <c r="E56" s="27" t="s">
        <v>1257</v>
      </c>
      <c r="F56" s="68" t="s">
        <v>1258</v>
      </c>
    </row>
    <row r="57" spans="1:10" s="22" customFormat="1">
      <c r="A57" s="29" t="s">
        <v>1259</v>
      </c>
      <c r="B57" s="69">
        <v>858</v>
      </c>
      <c r="C57" s="58">
        <v>1521.76</v>
      </c>
      <c r="D57" s="67"/>
      <c r="E57" s="67"/>
      <c r="F57" s="68"/>
    </row>
    <row r="58" spans="1:10" s="22" customFormat="1">
      <c r="A58" s="32" t="s">
        <v>1260</v>
      </c>
      <c r="B58" s="69"/>
      <c r="C58" s="58"/>
      <c r="D58" s="33"/>
      <c r="E58" s="33"/>
      <c r="F58" s="70"/>
      <c r="H58" s="57"/>
    </row>
    <row r="59" spans="1:10" s="22" customFormat="1">
      <c r="A59" s="32" t="s">
        <v>1261</v>
      </c>
      <c r="B59" s="69"/>
      <c r="C59" s="58"/>
      <c r="D59" s="33"/>
      <c r="E59" s="33"/>
      <c r="F59" s="70"/>
      <c r="H59" s="57"/>
    </row>
    <row r="60" spans="1:10" s="22" customFormat="1">
      <c r="A60" s="32" t="s">
        <v>1262</v>
      </c>
      <c r="B60" s="69"/>
      <c r="C60" s="58"/>
      <c r="D60" s="33"/>
      <c r="E60" s="33"/>
      <c r="F60" s="70"/>
    </row>
    <row r="61" spans="1:10" s="22" customFormat="1">
      <c r="A61" s="32" t="s">
        <v>1263</v>
      </c>
      <c r="B61" s="69"/>
      <c r="C61" s="58"/>
      <c r="D61" s="33"/>
      <c r="E61" s="33"/>
      <c r="F61" s="70"/>
      <c r="H61" s="57"/>
    </row>
    <row r="62" spans="1:10" s="22" customFormat="1">
      <c r="A62" s="32" t="s">
        <v>1264</v>
      </c>
      <c r="B62" s="69"/>
      <c r="C62" s="58"/>
      <c r="D62" s="33"/>
      <c r="E62" s="33"/>
      <c r="F62" s="70"/>
      <c r="J62" s="57"/>
    </row>
    <row r="63" spans="1:10" s="22" customFormat="1">
      <c r="A63" s="32" t="s">
        <v>1131</v>
      </c>
      <c r="B63" s="69"/>
      <c r="C63" s="58"/>
      <c r="D63" s="33"/>
      <c r="E63" s="33"/>
      <c r="F63" s="70"/>
    </row>
    <row r="64" spans="1:10" s="22" customFormat="1">
      <c r="A64" s="32" t="s">
        <v>1128</v>
      </c>
      <c r="B64" s="69">
        <v>129</v>
      </c>
      <c r="C64" s="34"/>
      <c r="D64" s="33"/>
      <c r="E64" s="33"/>
      <c r="F64" s="70"/>
    </row>
    <row r="65" spans="1:8" s="22" customFormat="1">
      <c r="A65" s="32" t="s">
        <v>772</v>
      </c>
      <c r="B65" s="69">
        <v>21</v>
      </c>
      <c r="C65" s="58">
        <v>3.91</v>
      </c>
      <c r="D65" s="33"/>
      <c r="E65" s="33"/>
      <c r="F65" s="70"/>
    </row>
    <row r="66" spans="1:8" s="22" customFormat="1">
      <c r="A66" s="32" t="s">
        <v>87</v>
      </c>
      <c r="B66" s="69"/>
      <c r="C66" s="58"/>
      <c r="D66" s="33"/>
      <c r="E66" s="33"/>
      <c r="F66" s="70"/>
    </row>
    <row r="67" spans="1:8" s="22" customFormat="1">
      <c r="A67" s="32" t="s">
        <v>826</v>
      </c>
      <c r="B67" s="69">
        <v>87</v>
      </c>
      <c r="C67" s="58">
        <v>43.86</v>
      </c>
      <c r="D67" s="33"/>
      <c r="E67" s="33"/>
      <c r="F67" s="70"/>
      <c r="G67" s="57"/>
    </row>
    <row r="68" spans="1:8" s="22" customFormat="1">
      <c r="A68" s="32" t="s">
        <v>52</v>
      </c>
      <c r="B68" s="69">
        <v>18</v>
      </c>
      <c r="C68" s="58">
        <v>7.69</v>
      </c>
      <c r="D68" s="33"/>
      <c r="E68" s="33"/>
      <c r="F68" s="70"/>
    </row>
    <row r="69" spans="1:8" s="22" customFormat="1">
      <c r="A69" s="32" t="s">
        <v>125</v>
      </c>
      <c r="B69" s="69">
        <v>2</v>
      </c>
      <c r="C69" s="58">
        <v>0</v>
      </c>
      <c r="D69" s="33"/>
      <c r="E69" s="33"/>
      <c r="F69" s="70"/>
    </row>
    <row r="70" spans="1:8" s="22" customFormat="1">
      <c r="A70" s="32" t="s">
        <v>1201</v>
      </c>
      <c r="B70" s="69"/>
      <c r="C70" s="58"/>
      <c r="D70" s="30"/>
      <c r="E70" s="33"/>
      <c r="F70" s="70"/>
    </row>
    <row r="71" spans="1:8" s="22" customFormat="1">
      <c r="A71" s="32" t="s">
        <v>1265</v>
      </c>
      <c r="B71" s="69"/>
      <c r="C71" s="58"/>
      <c r="D71" s="33"/>
      <c r="E71" s="33"/>
      <c r="F71" s="35"/>
      <c r="G71" s="21"/>
    </row>
    <row r="72" spans="1:8" s="22" customFormat="1">
      <c r="A72" s="32" t="s">
        <v>1266</v>
      </c>
      <c r="B72" s="69">
        <v>24</v>
      </c>
      <c r="C72" s="58">
        <v>0.67</v>
      </c>
      <c r="D72" s="33"/>
      <c r="E72" s="33"/>
      <c r="F72" s="35"/>
      <c r="G72" s="21"/>
    </row>
    <row r="73" spans="1:8" s="22" customFormat="1">
      <c r="A73" s="32" t="s">
        <v>1267</v>
      </c>
      <c r="B73" s="69">
        <v>4</v>
      </c>
      <c r="C73" s="58">
        <v>1.19</v>
      </c>
      <c r="D73" s="33"/>
      <c r="E73" s="33"/>
      <c r="F73" s="35"/>
      <c r="G73" s="21"/>
    </row>
    <row r="74" spans="1:8" s="22" customFormat="1">
      <c r="A74" s="32" t="s">
        <v>1268</v>
      </c>
      <c r="B74" s="69"/>
      <c r="C74" s="58"/>
      <c r="D74" s="33"/>
      <c r="E74" s="33"/>
      <c r="F74" s="35"/>
      <c r="G74" s="21"/>
    </row>
    <row r="75" spans="1:8" s="22" customFormat="1">
      <c r="A75" s="36" t="s">
        <v>1269</v>
      </c>
      <c r="B75" s="69"/>
      <c r="C75" s="58"/>
      <c r="D75" s="33"/>
      <c r="E75" s="33"/>
      <c r="F75" s="35"/>
      <c r="G75" s="21"/>
    </row>
    <row r="76" spans="1:8" s="22" customFormat="1">
      <c r="A76" s="36" t="s">
        <v>1270</v>
      </c>
      <c r="B76" s="69">
        <v>249</v>
      </c>
      <c r="C76" s="58">
        <v>79.14</v>
      </c>
      <c r="D76" s="33"/>
      <c r="E76" s="33"/>
      <c r="F76" s="35"/>
      <c r="G76" s="21"/>
    </row>
    <row r="77" spans="1:8" s="22" customFormat="1">
      <c r="A77" s="36" t="s">
        <v>1271</v>
      </c>
      <c r="B77" s="69"/>
      <c r="C77" s="58"/>
      <c r="D77" s="33"/>
      <c r="E77" s="33"/>
      <c r="F77" s="35"/>
      <c r="G77" s="21"/>
    </row>
    <row r="78" spans="1:8" s="22" customFormat="1">
      <c r="A78" s="36" t="s">
        <v>1272</v>
      </c>
      <c r="B78" s="69"/>
      <c r="C78" s="58"/>
      <c r="D78" s="33"/>
      <c r="E78" s="33"/>
      <c r="F78" s="35"/>
      <c r="G78" s="21"/>
    </row>
    <row r="79" spans="1:8" s="22" customFormat="1">
      <c r="A79" s="36" t="s">
        <v>1273</v>
      </c>
      <c r="B79" s="69">
        <v>378</v>
      </c>
      <c r="C79" s="58">
        <v>178.64</v>
      </c>
      <c r="D79" s="33"/>
      <c r="E79" s="33"/>
      <c r="F79" s="35"/>
      <c r="G79" s="21"/>
    </row>
    <row r="80" spans="1:8" s="22" customFormat="1">
      <c r="A80" s="36" t="s">
        <v>1274</v>
      </c>
      <c r="B80" s="69"/>
      <c r="C80" s="58"/>
      <c r="D80" s="33"/>
      <c r="E80" s="33"/>
      <c r="F80" s="35"/>
      <c r="G80" s="21"/>
      <c r="H80" s="57"/>
    </row>
    <row r="81" spans="1:12" s="22" customFormat="1">
      <c r="A81" s="36" t="s">
        <v>1275</v>
      </c>
      <c r="B81" s="69">
        <v>21</v>
      </c>
      <c r="C81" s="58">
        <v>5.3</v>
      </c>
      <c r="D81" s="33"/>
      <c r="E81" s="33"/>
      <c r="F81" s="35"/>
      <c r="G81" s="21"/>
    </row>
    <row r="82" spans="1:12" s="22" customFormat="1">
      <c r="A82" s="36" t="s">
        <v>1276</v>
      </c>
      <c r="B82" s="69"/>
      <c r="C82" s="58"/>
      <c r="D82" s="33"/>
      <c r="E82" s="33"/>
      <c r="F82" s="35"/>
      <c r="G82" s="21"/>
      <c r="J82" s="22" t="s">
        <v>1287</v>
      </c>
      <c r="K82" s="57">
        <v>2656</v>
      </c>
    </row>
    <row r="83" spans="1:12" s="22" customFormat="1">
      <c r="A83" s="36" t="s">
        <v>1288</v>
      </c>
      <c r="B83" s="69">
        <v>14</v>
      </c>
      <c r="C83" s="58">
        <v>1.1100000000000001</v>
      </c>
      <c r="D83" s="33"/>
      <c r="E83" s="33"/>
      <c r="F83" s="35"/>
      <c r="G83" s="21"/>
      <c r="K83" s="57"/>
    </row>
    <row r="84" spans="1:12" s="22" customFormat="1">
      <c r="A84" s="36" t="s">
        <v>1289</v>
      </c>
      <c r="B84" s="69"/>
      <c r="C84" s="58"/>
      <c r="D84" s="33"/>
      <c r="E84" s="33"/>
      <c r="F84" s="35"/>
      <c r="G84" s="21"/>
      <c r="K84" s="57"/>
    </row>
    <row r="85" spans="1:12" s="22" customFormat="1">
      <c r="A85" s="36" t="s">
        <v>1282</v>
      </c>
      <c r="B85" s="69">
        <v>32</v>
      </c>
      <c r="C85" s="58">
        <v>0.08</v>
      </c>
      <c r="D85" s="33"/>
      <c r="E85" s="33"/>
      <c r="F85" s="35"/>
      <c r="G85" s="21"/>
      <c r="K85" s="57"/>
    </row>
    <row r="86" spans="1:12" s="22" customFormat="1">
      <c r="A86" s="36" t="s">
        <v>1290</v>
      </c>
      <c r="B86" s="69"/>
      <c r="C86" s="58"/>
      <c r="D86" s="33"/>
      <c r="E86" s="33"/>
      <c r="F86" s="35"/>
      <c r="G86" s="21"/>
      <c r="J86" s="22" t="s">
        <v>1291</v>
      </c>
      <c r="K86" s="57">
        <v>2548</v>
      </c>
    </row>
    <row r="87" spans="1:12" s="22" customFormat="1">
      <c r="A87" s="36" t="s">
        <v>1292</v>
      </c>
      <c r="B87" s="69"/>
      <c r="C87" s="58"/>
      <c r="D87" s="33"/>
      <c r="E87" s="33"/>
      <c r="F87" s="35"/>
      <c r="G87" s="21"/>
    </row>
    <row r="88" spans="1:12" s="22" customFormat="1">
      <c r="A88" s="36" t="s">
        <v>1293</v>
      </c>
      <c r="B88" s="69"/>
      <c r="C88" s="58"/>
      <c r="D88" s="33"/>
      <c r="E88" s="33"/>
      <c r="F88" s="35"/>
      <c r="G88" s="21"/>
    </row>
    <row r="89" spans="1:12" s="22" customFormat="1">
      <c r="A89" s="36" t="s">
        <v>1294</v>
      </c>
      <c r="B89" s="69"/>
      <c r="C89" s="58"/>
      <c r="D89" s="33"/>
      <c r="E89" s="33"/>
      <c r="F89" s="35"/>
      <c r="G89" s="21"/>
    </row>
    <row r="90" spans="1:12" s="22" customFormat="1">
      <c r="A90" s="36" t="s">
        <v>1295</v>
      </c>
      <c r="B90" s="69"/>
      <c r="C90" s="58"/>
      <c r="D90" s="33"/>
      <c r="E90" s="33"/>
      <c r="F90" s="35"/>
      <c r="G90" s="21"/>
    </row>
    <row r="91" spans="1:12" s="22" customFormat="1">
      <c r="A91" s="36" t="s">
        <v>1296</v>
      </c>
      <c r="B91" s="69"/>
      <c r="C91" s="58"/>
      <c r="D91" s="33"/>
      <c r="E91" s="33"/>
      <c r="F91" s="35"/>
      <c r="G91" s="21"/>
    </row>
    <row r="92" spans="1:12" s="22" customFormat="1">
      <c r="A92" s="36" t="s">
        <v>1297</v>
      </c>
      <c r="B92" s="69"/>
      <c r="C92" s="58"/>
      <c r="D92" s="33"/>
      <c r="E92" s="33"/>
      <c r="F92" s="35"/>
      <c r="G92" s="21"/>
    </row>
    <row r="93" spans="1:12" s="22" customFormat="1">
      <c r="A93" s="36" t="s">
        <v>1298</v>
      </c>
      <c r="B93" s="69"/>
      <c r="C93" s="58"/>
      <c r="D93" s="33"/>
      <c r="E93" s="33"/>
      <c r="F93" s="35"/>
      <c r="G93" s="21"/>
    </row>
    <row r="94" spans="1:12" s="22" customFormat="1">
      <c r="A94" s="71" t="s">
        <v>1299</v>
      </c>
      <c r="B94" s="72"/>
      <c r="C94" s="73">
        <v>1591.52</v>
      </c>
      <c r="D94" s="72"/>
      <c r="E94" s="72"/>
      <c r="F94" s="74"/>
      <c r="G94" s="21"/>
    </row>
    <row r="95" spans="1:12" s="22" customFormat="1">
      <c r="A95" s="75" t="s">
        <v>1300</v>
      </c>
      <c r="B95" s="76"/>
      <c r="C95" s="77">
        <f>SUM(C57:C94)</f>
        <v>3434.87</v>
      </c>
      <c r="D95" s="78">
        <v>939</v>
      </c>
      <c r="E95" s="77">
        <v>0</v>
      </c>
      <c r="F95" s="79">
        <f>SUM(C95:E95)</f>
        <v>4373.87</v>
      </c>
      <c r="G95" s="80"/>
      <c r="J95" s="21" t="s">
        <v>1301</v>
      </c>
      <c r="K95" s="81">
        <v>0.71199999999999997</v>
      </c>
      <c r="L95" s="80">
        <f>K86*K95</f>
        <v>1814.1759999999999</v>
      </c>
    </row>
    <row r="96" spans="1:12" s="22" customFormat="1">
      <c r="A96" s="82" t="s">
        <v>1302</v>
      </c>
      <c r="B96" s="83"/>
      <c r="C96" s="77">
        <v>587</v>
      </c>
      <c r="D96" s="77">
        <v>1227</v>
      </c>
      <c r="E96" s="78">
        <v>0</v>
      </c>
      <c r="F96" s="79">
        <f>SUM(C96:E96)</f>
        <v>1814</v>
      </c>
      <c r="G96" s="80"/>
      <c r="J96" s="21" t="s">
        <v>1303</v>
      </c>
      <c r="K96" s="81">
        <v>0.28799999999999998</v>
      </c>
      <c r="L96" s="80">
        <f>K86*K96</f>
        <v>733.82399999999996</v>
      </c>
    </row>
    <row r="97" spans="1:12" s="22" customFormat="1">
      <c r="A97" s="84" t="s">
        <v>1304</v>
      </c>
      <c r="B97" s="85">
        <f>SUM(B57:B96)</f>
        <v>1837</v>
      </c>
      <c r="C97" s="86">
        <f>C95+C96</f>
        <v>4021.87</v>
      </c>
      <c r="D97" s="87">
        <f>D95+D96</f>
        <v>2166</v>
      </c>
      <c r="E97" s="87">
        <f t="shared" ref="E97" si="0">E95+E96</f>
        <v>0</v>
      </c>
      <c r="F97" s="88">
        <f>F95+F96</f>
        <v>6187.87</v>
      </c>
      <c r="G97" s="80"/>
      <c r="J97" s="21"/>
      <c r="K97" s="81"/>
      <c r="L97" s="80"/>
    </row>
    <row r="98" spans="1:12" s="22" customFormat="1">
      <c r="A98" s="89" t="s">
        <v>1305</v>
      </c>
      <c r="B98" s="90"/>
      <c r="C98" s="77">
        <v>2542.27</v>
      </c>
      <c r="D98" s="77"/>
      <c r="E98" s="78"/>
      <c r="F98" s="79">
        <f>SUM(C98:E98)</f>
        <v>2542.27</v>
      </c>
      <c r="G98" s="80"/>
      <c r="J98" s="21"/>
      <c r="K98" s="81"/>
      <c r="L98" s="80"/>
    </row>
    <row r="99" spans="1:12" s="22" customFormat="1">
      <c r="A99" s="91" t="s">
        <v>1306</v>
      </c>
      <c r="B99" s="92"/>
      <c r="C99" s="93">
        <v>2313.5</v>
      </c>
      <c r="D99" s="77"/>
      <c r="E99" s="78"/>
      <c r="F99" s="79">
        <f t="shared" ref="F99:F102" si="1">SUM(C99:E99)</f>
        <v>2313.5</v>
      </c>
      <c r="G99" s="80"/>
      <c r="J99" s="21"/>
      <c r="K99" s="81"/>
      <c r="L99" s="80"/>
    </row>
    <row r="100" spans="1:12" s="22" customFormat="1">
      <c r="A100" s="91" t="s">
        <v>1307</v>
      </c>
      <c r="B100" s="92"/>
      <c r="C100" s="93">
        <v>591</v>
      </c>
      <c r="D100" s="77"/>
      <c r="E100" s="78"/>
      <c r="F100" s="79">
        <f t="shared" si="1"/>
        <v>591</v>
      </c>
      <c r="G100" s="80"/>
      <c r="J100" s="21"/>
      <c r="K100" s="81"/>
      <c r="L100" s="80"/>
    </row>
    <row r="101" spans="1:12" s="22" customFormat="1">
      <c r="A101" s="91" t="s">
        <v>1308</v>
      </c>
      <c r="B101" s="92"/>
      <c r="C101" s="93">
        <v>0</v>
      </c>
      <c r="D101" s="77"/>
      <c r="E101" s="78"/>
      <c r="F101" s="79">
        <f t="shared" si="1"/>
        <v>0</v>
      </c>
      <c r="G101" s="80"/>
      <c r="J101" s="21"/>
      <c r="K101" s="81"/>
      <c r="L101" s="80"/>
    </row>
    <row r="102" spans="1:12" s="22" customFormat="1">
      <c r="A102" s="91" t="s">
        <v>1309</v>
      </c>
      <c r="B102" s="92"/>
      <c r="C102" s="93">
        <v>28518</v>
      </c>
      <c r="D102" s="77"/>
      <c r="E102" s="78"/>
      <c r="F102" s="79">
        <f t="shared" si="1"/>
        <v>28518</v>
      </c>
      <c r="G102" s="80"/>
      <c r="J102" s="21"/>
      <c r="K102" s="81"/>
      <c r="L102" s="80"/>
    </row>
    <row r="103" spans="1:12" s="22" customFormat="1" ht="16.5" thickBot="1">
      <c r="A103" s="94" t="s">
        <v>1310</v>
      </c>
      <c r="B103" s="95">
        <f>B53+B97</f>
        <v>85538</v>
      </c>
      <c r="C103" s="95">
        <f>C53+C97+C98+C99+C100+C101+C102</f>
        <v>215634.18</v>
      </c>
      <c r="D103" s="95">
        <f>D53+D97</f>
        <v>258607.48</v>
      </c>
      <c r="E103" s="95">
        <f>E53+E97</f>
        <v>83338.91</v>
      </c>
      <c r="F103" s="96">
        <f>SUM(C103:E103)</f>
        <v>557580.57000000007</v>
      </c>
      <c r="G103" s="80"/>
    </row>
    <row r="104" spans="1:12" s="22" customFormat="1" ht="16.5" thickBot="1">
      <c r="C104" s="57"/>
    </row>
    <row r="105" spans="1:12" s="22" customFormat="1" ht="16.5" thickBot="1">
      <c r="A105" s="141" t="s">
        <v>1311</v>
      </c>
      <c r="B105" s="142"/>
      <c r="C105" s="142"/>
      <c r="D105" s="142"/>
      <c r="E105" s="142"/>
      <c r="F105" s="143"/>
      <c r="G105" s="21"/>
    </row>
    <row r="106" spans="1:12" s="22" customFormat="1" ht="31.5">
      <c r="A106" s="97"/>
      <c r="B106" s="98"/>
      <c r="C106" s="99" t="s">
        <v>1312</v>
      </c>
      <c r="D106" s="100" t="s">
        <v>1313</v>
      </c>
      <c r="E106" s="100"/>
      <c r="F106" s="101" t="s">
        <v>1258</v>
      </c>
      <c r="G106" s="21"/>
    </row>
    <row r="107" spans="1:12" s="22" customFormat="1">
      <c r="A107" s="32" t="s">
        <v>1314</v>
      </c>
      <c r="B107" s="33"/>
      <c r="C107" s="102">
        <f>37140.59-C114-F119-C98-C99-C100-C102</f>
        <v>72.819999999996071</v>
      </c>
      <c r="D107" s="102">
        <f>116953+8680+15.66+2630.85-D114</f>
        <v>127695.51000000001</v>
      </c>
      <c r="E107" s="34"/>
      <c r="F107" s="34">
        <f>SUM(C107:E107)</f>
        <v>127768.33</v>
      </c>
      <c r="G107" s="80"/>
      <c r="H107" s="57"/>
    </row>
    <row r="108" spans="1:12" s="22" customFormat="1">
      <c r="A108" s="32" t="s">
        <v>1315</v>
      </c>
      <c r="B108" s="33"/>
      <c r="C108" s="34">
        <v>4599.05</v>
      </c>
      <c r="D108" s="34">
        <f>46715+7390+1051.09</f>
        <v>55156.09</v>
      </c>
      <c r="E108" s="33"/>
      <c r="F108" s="34">
        <f>SUM(C108:E108)</f>
        <v>59755.14</v>
      </c>
      <c r="G108" s="21"/>
    </row>
    <row r="109" spans="1:12" s="22" customFormat="1">
      <c r="A109" s="32" t="s">
        <v>1316</v>
      </c>
      <c r="B109" s="33"/>
      <c r="C109" s="34">
        <v>0</v>
      </c>
      <c r="D109" s="34">
        <v>16055.46</v>
      </c>
      <c r="E109" s="33"/>
      <c r="F109" s="34">
        <f t="shared" ref="F109:F111" si="2">SUM(C109:E109)</f>
        <v>16055.46</v>
      </c>
      <c r="G109" s="80"/>
    </row>
    <row r="110" spans="1:12" s="22" customFormat="1">
      <c r="A110" s="32" t="s">
        <v>1317</v>
      </c>
      <c r="B110" s="33"/>
      <c r="C110" s="34">
        <v>155.4</v>
      </c>
      <c r="D110" s="34"/>
      <c r="E110" s="33"/>
      <c r="F110" s="34">
        <f t="shared" si="2"/>
        <v>155.4</v>
      </c>
      <c r="G110" s="21"/>
    </row>
    <row r="111" spans="1:12" s="22" customFormat="1">
      <c r="A111" s="32" t="s">
        <v>1318</v>
      </c>
      <c r="B111" s="33"/>
      <c r="C111" s="31">
        <f>569.14+116.81</f>
        <v>685.95</v>
      </c>
      <c r="D111" s="34">
        <v>17139.310000000001</v>
      </c>
      <c r="E111" s="33"/>
      <c r="F111" s="34">
        <f t="shared" si="2"/>
        <v>17825.260000000002</v>
      </c>
      <c r="G111" s="21"/>
      <c r="J111" s="57"/>
    </row>
    <row r="112" spans="1:12" s="22" customFormat="1">
      <c r="A112" s="32" t="s">
        <v>1319</v>
      </c>
      <c r="B112" s="33"/>
      <c r="C112" s="31">
        <v>0</v>
      </c>
      <c r="D112" s="34"/>
      <c r="E112" s="33"/>
      <c r="F112" s="34">
        <f>SUM(C112:E112)</f>
        <v>0</v>
      </c>
      <c r="G112" s="21"/>
      <c r="J112" s="57"/>
    </row>
    <row r="113" spans="1:10" s="22" customFormat="1">
      <c r="A113" s="32" t="s">
        <v>1320</v>
      </c>
      <c r="B113" s="33"/>
      <c r="C113" s="31">
        <v>3209.6</v>
      </c>
      <c r="D113" s="34"/>
      <c r="E113" s="33"/>
      <c r="F113" s="34">
        <f>SUM(C113:E113)</f>
        <v>3209.6</v>
      </c>
      <c r="G113" s="21"/>
      <c r="J113" s="57"/>
    </row>
    <row r="114" spans="1:10" s="22" customFormat="1">
      <c r="A114" s="75" t="s">
        <v>1302</v>
      </c>
      <c r="B114" s="76"/>
      <c r="C114" s="73">
        <v>150</v>
      </c>
      <c r="D114" s="73">
        <v>584</v>
      </c>
      <c r="E114" s="72"/>
      <c r="F114" s="103">
        <f>SUM(C114:E114)</f>
        <v>734</v>
      </c>
      <c r="G114" s="80"/>
    </row>
    <row r="115" spans="1:10" s="22" customFormat="1" ht="16.5" thickBot="1">
      <c r="A115" s="104" t="s">
        <v>1321</v>
      </c>
      <c r="B115" s="105"/>
      <c r="C115" s="106">
        <f>SUM(C107:C114)</f>
        <v>8872.8199999999961</v>
      </c>
      <c r="D115" s="106">
        <f>SUM(D107:D114)</f>
        <v>216630.37</v>
      </c>
      <c r="E115" s="106">
        <f t="shared" ref="E115" si="3">SUM(E107:E114)</f>
        <v>0</v>
      </c>
      <c r="F115" s="106">
        <f>SUM(F107:F114)</f>
        <v>225503.19</v>
      </c>
      <c r="G115" s="21"/>
    </row>
    <row r="116" spans="1:10" s="22" customFormat="1">
      <c r="I116" s="57"/>
    </row>
    <row r="117" spans="1:10" s="22" customFormat="1">
      <c r="A117" s="107" t="s">
        <v>1322</v>
      </c>
      <c r="B117" s="107"/>
      <c r="C117" s="108">
        <f>C103+C115</f>
        <v>224507</v>
      </c>
      <c r="D117" s="108">
        <f>D103+D115</f>
        <v>475237.85</v>
      </c>
      <c r="E117" s="108">
        <f>E103</f>
        <v>83338.91</v>
      </c>
      <c r="F117" s="108">
        <f>F115+F103</f>
        <v>783083.76</v>
      </c>
      <c r="G117" s="21"/>
    </row>
    <row r="118" spans="1:10" s="22" customFormat="1" ht="16.5" thickBot="1"/>
    <row r="119" spans="1:10" s="22" customFormat="1">
      <c r="A119" s="97" t="s">
        <v>1323</v>
      </c>
      <c r="B119" s="98"/>
      <c r="C119" s="98"/>
      <c r="D119" s="98"/>
      <c r="E119" s="98"/>
      <c r="F119" s="109">
        <v>2953</v>
      </c>
      <c r="G119" s="21"/>
    </row>
    <row r="120" spans="1:10" s="22" customFormat="1">
      <c r="A120" s="110" t="s">
        <v>1324</v>
      </c>
      <c r="B120" s="107"/>
      <c r="C120" s="107"/>
      <c r="D120" s="107"/>
      <c r="E120" s="107"/>
      <c r="F120" s="111"/>
      <c r="G120" s="21"/>
    </row>
    <row r="121" spans="1:10" s="22" customFormat="1">
      <c r="A121" s="110" t="s">
        <v>1325</v>
      </c>
      <c r="B121" s="107"/>
      <c r="C121" s="107"/>
      <c r="D121" s="107"/>
      <c r="E121" s="107"/>
      <c r="F121" s="111"/>
      <c r="G121" s="21"/>
    </row>
    <row r="122" spans="1:10" s="22" customFormat="1" ht="16.5" thickBot="1">
      <c r="A122" s="112" t="s">
        <v>1326</v>
      </c>
      <c r="B122" s="113"/>
      <c r="C122" s="105"/>
      <c r="D122" s="105"/>
      <c r="E122" s="105"/>
      <c r="F122" s="114">
        <f>F117+F119+F120+F121</f>
        <v>786036.76</v>
      </c>
      <c r="G122" s="21"/>
      <c r="I122" s="22">
        <v>786181</v>
      </c>
      <c r="J122" s="57">
        <f>I122-F122</f>
        <v>144.23999999999069</v>
      </c>
    </row>
    <row r="123" spans="1:10" s="22" customFormat="1">
      <c r="A123" s="115" t="s">
        <v>1327</v>
      </c>
      <c r="B123" s="115"/>
      <c r="C123" s="115"/>
      <c r="D123" s="115"/>
      <c r="E123" s="115"/>
      <c r="F123" s="115"/>
    </row>
    <row r="124" spans="1:10" s="22" customFormat="1">
      <c r="A124" s="20"/>
      <c r="B124" s="20"/>
      <c r="C124" s="21"/>
      <c r="D124" s="21"/>
      <c r="E124" s="21"/>
      <c r="F124" s="21"/>
      <c r="G124" s="21"/>
    </row>
    <row r="125" spans="1:10" s="22" customFormat="1" ht="16.5" thickBot="1">
      <c r="A125" s="21"/>
      <c r="B125" s="21"/>
      <c r="C125" s="21"/>
      <c r="D125" s="21"/>
      <c r="E125" s="21"/>
      <c r="F125" s="21"/>
      <c r="G125" s="21"/>
    </row>
    <row r="126" spans="1:10" s="22" customFormat="1">
      <c r="A126" s="116"/>
      <c r="B126" s="117" t="s">
        <v>1328</v>
      </c>
      <c r="C126" s="117" t="s">
        <v>1329</v>
      </c>
      <c r="D126" s="117" t="s">
        <v>1330</v>
      </c>
      <c r="E126" s="117" t="s">
        <v>1331</v>
      </c>
      <c r="F126" s="117" t="s">
        <v>1332</v>
      </c>
      <c r="G126" s="118" t="s">
        <v>1333</v>
      </c>
    </row>
    <row r="127" spans="1:10" s="22" customFormat="1">
      <c r="A127" s="44"/>
      <c r="B127" s="45"/>
      <c r="C127" s="45"/>
      <c r="D127" s="45"/>
      <c r="E127" s="45" t="s">
        <v>1334</v>
      </c>
      <c r="F127" s="45" t="s">
        <v>1335</v>
      </c>
      <c r="G127" s="47" t="s">
        <v>1336</v>
      </c>
    </row>
    <row r="128" spans="1:10" s="22" customFormat="1">
      <c r="A128" s="119" t="s">
        <v>1337</v>
      </c>
      <c r="B128" s="45"/>
      <c r="C128" s="45"/>
      <c r="D128" s="45"/>
      <c r="E128" s="45"/>
      <c r="F128" s="45"/>
      <c r="G128" s="47"/>
    </row>
    <row r="129" spans="1:7" s="22" customFormat="1">
      <c r="A129" s="119" t="s">
        <v>1338</v>
      </c>
      <c r="B129" s="120">
        <f>(B132+B133)/B134</f>
        <v>36.925279789335086</v>
      </c>
      <c r="C129" s="121">
        <v>22.63</v>
      </c>
      <c r="D129" s="120">
        <f>B129*C129</f>
        <v>835.61908163265298</v>
      </c>
      <c r="E129" s="120">
        <f>D129*2.25%</f>
        <v>18.801429336734692</v>
      </c>
      <c r="F129" s="45">
        <f>(C129/8)*30</f>
        <v>84.862499999999997</v>
      </c>
      <c r="G129" s="122">
        <f>SUM(D129:F129)</f>
        <v>939.28301096938765</v>
      </c>
    </row>
    <row r="130" spans="1:7" s="22" customFormat="1">
      <c r="A130" s="44"/>
      <c r="B130" s="45"/>
      <c r="C130" s="45"/>
      <c r="D130" s="45"/>
      <c r="E130" s="45"/>
      <c r="F130" s="45"/>
      <c r="G130" s="122">
        <f>SUM(G129:G129)</f>
        <v>939.28301096938765</v>
      </c>
    </row>
    <row r="131" spans="1:7" s="22" customFormat="1">
      <c r="A131" s="44" t="s">
        <v>1339</v>
      </c>
      <c r="B131" s="120">
        <f>(B132+B133)/B134</f>
        <v>36.925279789335086</v>
      </c>
      <c r="C131" s="45"/>
      <c r="D131" s="45"/>
      <c r="E131" s="45"/>
      <c r="F131" s="45"/>
      <c r="G131" s="47"/>
    </row>
    <row r="132" spans="1:7" s="22" customFormat="1">
      <c r="A132" s="44" t="s">
        <v>1340</v>
      </c>
      <c r="B132" s="120">
        <f>B137</f>
        <v>194848</v>
      </c>
      <c r="C132" s="45"/>
      <c r="D132" s="45"/>
      <c r="E132" s="45"/>
      <c r="F132" s="45"/>
      <c r="G132" s="47"/>
    </row>
    <row r="133" spans="1:7" s="22" customFormat="1">
      <c r="A133" s="44" t="s">
        <v>1341</v>
      </c>
      <c r="B133" s="120">
        <f>B138</f>
        <v>29510</v>
      </c>
      <c r="C133" s="45"/>
      <c r="D133" s="45"/>
      <c r="E133" s="45"/>
      <c r="F133" s="45"/>
      <c r="G133" s="47"/>
    </row>
    <row r="134" spans="1:7" s="22" customFormat="1" ht="16.5" thickBot="1">
      <c r="A134" s="123" t="s">
        <v>1342</v>
      </c>
      <c r="B134" s="124">
        <f>B139</f>
        <v>6076</v>
      </c>
      <c r="C134" s="125"/>
      <c r="D134" s="125"/>
      <c r="E134" s="125"/>
      <c r="F134" s="125"/>
      <c r="G134" s="126"/>
    </row>
    <row r="135" spans="1:7" s="22" customFormat="1" ht="16.5" thickBot="1">
      <c r="A135" s="45"/>
      <c r="B135" s="120"/>
      <c r="C135" s="45"/>
      <c r="D135" s="45"/>
      <c r="E135" s="45"/>
      <c r="F135" s="45"/>
      <c r="G135" s="45"/>
    </row>
    <row r="136" spans="1:7" s="22" customFormat="1">
      <c r="A136" s="116" t="s">
        <v>1339</v>
      </c>
      <c r="B136" s="127">
        <f>(B137+B138)/B139</f>
        <v>36.925279789335086</v>
      </c>
      <c r="C136" s="45"/>
      <c r="D136" s="45"/>
      <c r="E136" s="45"/>
      <c r="F136" s="45"/>
      <c r="G136" s="45"/>
    </row>
    <row r="137" spans="1:7" s="22" customFormat="1">
      <c r="A137" s="44" t="s">
        <v>1340</v>
      </c>
      <c r="B137" s="128">
        <f>224358-B138</f>
        <v>194848</v>
      </c>
      <c r="C137" s="45"/>
      <c r="D137" s="45"/>
      <c r="E137" s="45"/>
      <c r="F137" s="45"/>
      <c r="G137" s="45"/>
    </row>
    <row r="138" spans="1:7" s="22" customFormat="1">
      <c r="A138" s="44" t="s">
        <v>1341</v>
      </c>
      <c r="B138" s="128">
        <v>29510</v>
      </c>
      <c r="C138" s="45"/>
      <c r="D138" s="45"/>
      <c r="E138" s="45"/>
      <c r="F138" s="45"/>
      <c r="G138" s="45"/>
    </row>
    <row r="139" spans="1:7" s="22" customFormat="1">
      <c r="A139" s="44" t="s">
        <v>1342</v>
      </c>
      <c r="B139" s="128">
        <f>3048+3028</f>
        <v>6076</v>
      </c>
      <c r="C139" s="129"/>
      <c r="D139" s="129"/>
      <c r="E139" s="129"/>
      <c r="F139" s="129"/>
      <c r="G139" s="129"/>
    </row>
    <row r="140" spans="1:7" s="22" customFormat="1">
      <c r="A140" s="130"/>
      <c r="B140" s="131"/>
      <c r="C140" s="129"/>
      <c r="D140" s="129"/>
      <c r="E140" s="129"/>
      <c r="F140" s="129"/>
      <c r="G140" s="129"/>
    </row>
    <row r="141" spans="1:7" s="22" customFormat="1">
      <c r="A141" s="130" t="s">
        <v>1343</v>
      </c>
      <c r="B141" s="131">
        <v>988</v>
      </c>
      <c r="C141" s="129"/>
      <c r="D141" s="129"/>
      <c r="E141" s="129"/>
      <c r="F141" s="129"/>
      <c r="G141" s="129"/>
    </row>
    <row r="142" spans="1:7" s="22" customFormat="1" ht="16.5" thickBot="1">
      <c r="A142" s="132" t="s">
        <v>1344</v>
      </c>
      <c r="B142" s="133">
        <f>B136*B141</f>
        <v>36482.176431863067</v>
      </c>
      <c r="C142" s="129"/>
      <c r="D142" s="129"/>
      <c r="E142" s="129"/>
      <c r="F142" s="129"/>
      <c r="G142" s="129"/>
    </row>
    <row r="143" spans="1:7" s="22" customFormat="1" ht="16.5" thickBot="1">
      <c r="B143" s="57"/>
      <c r="C143" s="129"/>
      <c r="D143" s="129"/>
      <c r="E143" s="129"/>
      <c r="F143" s="129"/>
      <c r="G143" s="129"/>
    </row>
    <row r="144" spans="1:7" s="22" customFormat="1">
      <c r="A144" s="116" t="s">
        <v>1345</v>
      </c>
      <c r="B144" s="127">
        <f>(B145+B146)/B147</f>
        <v>30.983714788732396</v>
      </c>
      <c r="C144" s="129"/>
      <c r="D144" s="129"/>
      <c r="E144" s="129"/>
      <c r="F144" s="129"/>
      <c r="G144" s="129"/>
    </row>
    <row r="145" spans="1:7" s="22" customFormat="1">
      <c r="A145" s="44" t="s">
        <v>1340</v>
      </c>
      <c r="B145" s="128">
        <f>66237+4158-B146</f>
        <v>59168</v>
      </c>
      <c r="C145" s="129"/>
      <c r="D145" s="129"/>
      <c r="E145" s="129"/>
      <c r="F145" s="129"/>
      <c r="G145" s="129"/>
    </row>
    <row r="146" spans="1:7" s="22" customFormat="1">
      <c r="A146" s="44" t="s">
        <v>1341</v>
      </c>
      <c r="B146" s="128">
        <v>11227</v>
      </c>
      <c r="C146" s="129"/>
      <c r="D146" s="129"/>
      <c r="E146" s="129"/>
      <c r="F146" s="129"/>
      <c r="G146" s="129"/>
    </row>
    <row r="147" spans="1:7" s="22" customFormat="1">
      <c r="A147" s="44" t="s">
        <v>1342</v>
      </c>
      <c r="B147" s="128">
        <f>2104+168</f>
        <v>2272</v>
      </c>
      <c r="C147" s="129"/>
      <c r="D147" s="129"/>
      <c r="E147" s="129"/>
      <c r="F147" s="129"/>
      <c r="G147" s="129"/>
    </row>
    <row r="148" spans="1:7" s="22" customFormat="1">
      <c r="A148" s="130"/>
      <c r="B148" s="131"/>
      <c r="C148" s="129"/>
      <c r="D148" s="129"/>
      <c r="E148" s="129"/>
      <c r="F148" s="129"/>
      <c r="G148" s="129"/>
    </row>
    <row r="149" spans="1:7" s="22" customFormat="1">
      <c r="A149" s="130" t="s">
        <v>1346</v>
      </c>
      <c r="B149" s="131">
        <v>665</v>
      </c>
      <c r="C149" s="129"/>
      <c r="D149" s="129"/>
      <c r="E149" s="129"/>
      <c r="F149" s="129"/>
      <c r="G149" s="129"/>
    </row>
    <row r="150" spans="1:7" s="22" customFormat="1" ht="16.5" thickBot="1">
      <c r="A150" s="132" t="s">
        <v>1344</v>
      </c>
      <c r="B150" s="133">
        <f>B144*B149</f>
        <v>20604.170334507042</v>
      </c>
      <c r="C150" s="129"/>
      <c r="D150" s="129"/>
      <c r="E150" s="129"/>
      <c r="F150" s="129"/>
      <c r="G150" s="129"/>
    </row>
    <row r="151" spans="1:7" s="22" customFormat="1">
      <c r="A151" s="129"/>
      <c r="B151" s="129"/>
      <c r="C151" s="129"/>
      <c r="D151" s="129"/>
      <c r="E151" s="129"/>
      <c r="F151" s="129"/>
      <c r="G151" s="129"/>
    </row>
    <row r="152" spans="1:7" s="22" customFormat="1">
      <c r="A152" s="129"/>
      <c r="B152" s="129"/>
      <c r="C152" s="129"/>
      <c r="D152" s="129"/>
      <c r="E152" s="129"/>
      <c r="F152" s="129"/>
      <c r="G152" s="129"/>
    </row>
    <row r="153" spans="1:7" s="22" customFormat="1">
      <c r="A153" s="134" t="s">
        <v>1347</v>
      </c>
      <c r="B153" s="21"/>
      <c r="C153" s="135"/>
      <c r="D153" s="135"/>
      <c r="E153" s="21"/>
      <c r="F153" s="137" t="s">
        <v>1348</v>
      </c>
      <c r="G153" s="137"/>
    </row>
    <row r="154" spans="1:7" s="22" customFormat="1">
      <c r="A154" s="134" t="s">
        <v>1349</v>
      </c>
      <c r="B154" s="21"/>
      <c r="C154" s="135"/>
      <c r="D154" s="135"/>
      <c r="E154" s="21"/>
      <c r="F154" s="137" t="s">
        <v>1350</v>
      </c>
      <c r="G154" s="137"/>
    </row>
    <row r="155" spans="1:7" s="22" customFormat="1"/>
    <row r="156" spans="1:7" s="22" customFormat="1"/>
  </sheetData>
  <mergeCells count="6">
    <mergeCell ref="F154:G154"/>
    <mergeCell ref="A6:F6"/>
    <mergeCell ref="A38:F38"/>
    <mergeCell ref="A55:F55"/>
    <mergeCell ref="A105:F105"/>
    <mergeCell ref="F153:G153"/>
  </mergeCells>
  <pageMargins left="0.7" right="0.7" top="0.75" bottom="0.75" header="0.3" footer="0.3"/>
  <pageSetup paperSize="9" scale="83" orientation="portrait" verticalDpi="0" r:id="rId1"/>
  <rowBreaks count="2" manualBreakCount="2">
    <brk id="54" max="6" man="1"/>
    <brk id="104" max="6" man="1"/>
  </rowBreaks>
  <colBreaks count="1" manualBreakCount="1">
    <brk id="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Sheet1</vt:lpstr>
      <vt:lpstr>Sheet2</vt:lpstr>
      <vt:lpstr>Sheet3</vt:lpstr>
      <vt:lpstr>Sheet4</vt:lpstr>
      <vt:lpstr>Sheet4!Print_Area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Oana</cp:lastModifiedBy>
  <cp:lastPrinted>2024-10-18T07:38:47Z</cp:lastPrinted>
  <dcterms:created xsi:type="dcterms:W3CDTF">2024-10-01T09:35:45Z</dcterms:created>
  <dcterms:modified xsi:type="dcterms:W3CDTF">2024-10-18T09:41:17Z</dcterms:modified>
</cp:coreProperties>
</file>